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2" i="4" l="1"/>
  <c r="H62" i="4" s="1"/>
  <c r="E61" i="4"/>
  <c r="H61" i="4" s="1"/>
  <c r="E60" i="4"/>
  <c r="H60" i="4" s="1"/>
  <c r="E59" i="4"/>
  <c r="H59" i="4" s="1"/>
  <c r="E58" i="4"/>
  <c r="H58" i="4" s="1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89" i="4" l="1"/>
  <c r="F89" i="4"/>
  <c r="D89" i="4"/>
  <c r="E88" i="4"/>
  <c r="H88" i="4" s="1"/>
  <c r="E87" i="4"/>
  <c r="H87" i="4" s="1"/>
  <c r="E86" i="4"/>
  <c r="H86" i="4" s="1"/>
  <c r="E85" i="4"/>
  <c r="H85" i="4" s="1"/>
  <c r="E84" i="4"/>
  <c r="H84" i="4" s="1"/>
  <c r="E83" i="4"/>
  <c r="H83" i="4" s="1"/>
  <c r="E82" i="4"/>
  <c r="H82" i="4" s="1"/>
  <c r="C89" i="4"/>
  <c r="G75" i="4"/>
  <c r="F75" i="4"/>
  <c r="E74" i="4"/>
  <c r="H74" i="4" s="1"/>
  <c r="E73" i="4"/>
  <c r="H73" i="4" s="1"/>
  <c r="E72" i="4"/>
  <c r="H72" i="4" s="1"/>
  <c r="E71" i="4"/>
  <c r="H71" i="4" s="1"/>
  <c r="D75" i="4"/>
  <c r="C7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64" i="4"/>
  <c r="F64" i="4"/>
  <c r="D64" i="4"/>
  <c r="C64" i="4"/>
  <c r="H75" i="4" l="1"/>
  <c r="H89" i="4"/>
  <c r="E75" i="4"/>
  <c r="E89" i="4"/>
  <c r="H64" i="4"/>
  <c r="E6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H11" i="6" s="1"/>
  <c r="E12" i="6"/>
  <c r="H76" i="6"/>
  <c r="H75" i="6"/>
  <c r="H71" i="6"/>
  <c r="H55" i="6"/>
  <c r="H45" i="6"/>
  <c r="H39" i="6"/>
  <c r="H29" i="6"/>
  <c r="H12" i="6"/>
  <c r="H9" i="6"/>
  <c r="E76" i="6"/>
  <c r="E75" i="6"/>
  <c r="E74" i="6"/>
  <c r="H74" i="6" s="1"/>
  <c r="E73" i="6"/>
  <c r="H73" i="6" s="1"/>
  <c r="E72" i="6"/>
  <c r="H72" i="6" s="1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69" i="6" l="1"/>
  <c r="H69" i="6"/>
  <c r="E57" i="6"/>
  <c r="H57" i="6" s="1"/>
  <c r="E53" i="6"/>
  <c r="H53" i="6"/>
  <c r="E43" i="6"/>
  <c r="H43" i="6" s="1"/>
  <c r="E33" i="6"/>
  <c r="H33" i="6" s="1"/>
  <c r="E23" i="6"/>
  <c r="H23" i="6" s="1"/>
  <c r="E13" i="6"/>
  <c r="H13" i="6" s="1"/>
  <c r="C77" i="6"/>
  <c r="D77" i="6"/>
  <c r="E5" i="6"/>
  <c r="F77" i="6"/>
  <c r="G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<sst xmlns="http://schemas.openxmlformats.org/spreadsheetml/2006/main" count="253" uniqueCount="192">
  <si>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</si>
  <si>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</si>
  <si>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</si>
  <si>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</si>
  <si>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</si>
  <si>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</si>
  <si>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</si>
  <si>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</si>
  <si>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</si>
  <si>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</si>
  <si>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</si>
  <si>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</si>
  <si>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</si>
  <si>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</si>
  <si>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</si>
  <si>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</si>
  <si>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</si>
  <si>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</si>
  <si>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</si>
  <si>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</si>
  <si>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</si>
  <si>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</si>
  <si>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</si>
  <si>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</si>
  <si>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</si>
  <si>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</si>
  <si>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</si>
  <si>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</si>
  <si>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</si>
  <si>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</si>
  <si>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</si>
  <si>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</si>
  <si>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</si>
  <si>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</si>
  <si>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</si>
  <si>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</si>
  <si>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</si>
  <si>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</si>
  <si>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</si>
  <si>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</si>
  <si>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</si>
  <si>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</si>
  <si>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</si>
  <si>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</si>
  <si>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</si>
  <si>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</si>
  <si>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</si>
  <si>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</si>
  <si>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</si>
  <si>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</si>
  <si>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</si>
  <si>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</si>
  <si>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</si>
  <si>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</si>
  <si>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</si>
  <si>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</si>
  <si>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</si>
  <si>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</si>
  <si>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</si>
  <si>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</si>
  <si>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</si>
  <si>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</si>
  <si>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</si>
  <si>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</si>
  <si>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</si>
  <si>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</si>
  <si>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</si>
  <si>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</si>
  <si>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</si>
  <si>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</si>
  <si>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</si>
  <si>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</si>
  <si>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</si>
  <si>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</si>
  <si>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</si>
  <si>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</si>
  <si>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</si>
  <si>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</si>
  <si>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</si>
  <si>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</si>
  <si>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</si>
  <si>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</si>
  <si>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</si>
  <si>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</si>
  <si>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</si>
  <si>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</si>
  <si>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</si>
  <si>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</si>
  <si>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</si>
  <si>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</si>
  <si>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</si>
  <si>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</si>
  <si>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</si>
  <si>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</si>
  <si>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</si>
  <si>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</si>
  <si>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</si>
  <si>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</si>
  <si>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</si>
  <si>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</si>
  <si>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</si>
  <si>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</si>
  <si>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</si>
  <si>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</si>
  <si>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</si>
  <si>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</si>
  <si>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</si>
  <si>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</si>
  <si>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</si>
  <si>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</si>
  <si>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</si>
  <si>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</si>
  <si>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</si>
  <si>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</si>
  <si>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</si>
  <si>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</si>
  <si>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</si>
  <si>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</si>
  <si>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</si>
  <si>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</si>
  <si>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</si>
  <si>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</si>
  <si>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</si>
  <si>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</si>
  <si>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</si>
  <si>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</si>
  <si>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</si>
  <si>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</si>
  <si>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</si>
  <si>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</si>
  <si>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Municipio de Salamanca, Guanajuato.
Estado Analítico del Ejercicio del Presupuesto de Egresos
Clasificación por Objeto del Gasto (Capítulo y Concepto)
Del 1 de Enero al 30 de Junio de 2022</t>
  </si>
  <si>
    <t>Municipio de Salamanca, Guanajuato.
Estado Analítico del Ejercicio del Presupuesto de Egresos
Clasificación Económica (por Tipo de Gasto)
Del 1 de Enero al 30 de Junio de 2022</t>
  </si>
  <si>
    <t>31111-8201 DIF</t>
  </si>
  <si>
    <t>31111-8203 INSADIS</t>
  </si>
  <si>
    <t>31111-8204 INST MPAL  PLANEACION DEL MPI</t>
  </si>
  <si>
    <t>31111-8901 INST MPAL DE SALAMANCA DE LA</t>
  </si>
  <si>
    <t>31111-A502 AYUNTAMIENTO</t>
  </si>
  <si>
    <t>31111-A511 PRESIDENCIA MUNICIPAL</t>
  </si>
  <si>
    <t>31111-A512 SECRETARIA AYUNTAMIENTO</t>
  </si>
  <si>
    <t>31111-A518 JUZGADO ADMINISTATIVO MUNICIP</t>
  </si>
  <si>
    <t>31111-A521 ARCHIVO MUNICIPAL</t>
  </si>
  <si>
    <t>31111-A523 JUNTA LOCAL DE RECLUTAMIENTO</t>
  </si>
  <si>
    <t>31111-A532 DIRECCION DE TRANSPORTES</t>
  </si>
  <si>
    <t>31111-A536 DIR. PROTECCION CIVIL</t>
  </si>
  <si>
    <t>31111-A537 DIR. GRAL. PROG. SEGURIDAD PU</t>
  </si>
  <si>
    <t>31111-A569 JEFATURA EVENTOS ESPECIALES</t>
  </si>
  <si>
    <t>31111-A580 DIRECCION GENERAL DE COMUNICA</t>
  </si>
  <si>
    <t>31111-A581 DIRECCION DE FISCALIZACION Y</t>
  </si>
  <si>
    <t>31111-A582 DIRECCION GENERAL DE MOVILIDA</t>
  </si>
  <si>
    <t>31111-A583 DIRECCION GENERAL DE ASUNTOS</t>
  </si>
  <si>
    <t>31111-C513 TESORERIA MUNICIPAL</t>
  </si>
  <si>
    <t>31111-C516 CONTRALORIA MUNICIPAL</t>
  </si>
  <si>
    <t>31111-C519 DIR. GRAL. DESARROLLO SOCIAL</t>
  </si>
  <si>
    <t>31111-C524 DEPTO. CENTRO CIVICO</t>
  </si>
  <si>
    <t>31111-C526 JEFATURA DE PREDIAL</t>
  </si>
  <si>
    <t>31111-C528 JEFATURA DE ALMACEN</t>
  </si>
  <si>
    <t>31111-C542 DIR. GENERAL OBRA PUBLICA</t>
  </si>
  <si>
    <t>31111-C544 JEFATURA DE MANTENIMIENTO GEN</t>
  </si>
  <si>
    <t>31111-C552 DIR. DE EDUCACION</t>
  </si>
  <si>
    <t>31111-C553 DIR. COM. MUNICIPAL DEPORTE</t>
  </si>
  <si>
    <t>31111-C554 DIR. DE TURISMO</t>
  </si>
  <si>
    <t>31111-C565 DIR. DE RASTRO</t>
  </si>
  <si>
    <t>31111-C568 JEFATURA DE TALLER MUNICIPAL</t>
  </si>
  <si>
    <t>31111-C572 JEFATURA DE ECOPARQUE</t>
  </si>
  <si>
    <t>31111-C574 DIR. GRAL. SERVICIOS MUNICIPA</t>
  </si>
  <si>
    <t>31111-C584 DIRECCION GENERAL DE RECURSOS</t>
  </si>
  <si>
    <t>31111-C585 DIRECCION GRAL TECNOLOGIAS DE</t>
  </si>
  <si>
    <t>31111-C586 DIRECCION GENERAL DESARROLLO</t>
  </si>
  <si>
    <t>31111-C587 DIRECCION GENERAL DE RECURSOS</t>
  </si>
  <si>
    <t>31111-C588 DIRECCION DE CATASTRO E IMPUE</t>
  </si>
  <si>
    <t>31111-C589 DIRECCION GENERAL ORDENAMIENT</t>
  </si>
  <si>
    <t>31111-C590 DIRECCION GENERAL DE MEDIO AM</t>
  </si>
  <si>
    <t>31111-C591 DIR GRAL CULTURA EDUACION DEP</t>
  </si>
  <si>
    <t>31111-C592 JEFATURA DE CONTROL VEHICULAR</t>
  </si>
  <si>
    <t>31111-C593 DIRECCION DE SERVICIO LIMPIA</t>
  </si>
  <si>
    <t>31111-C594 DIRECCION DE PARQUES Y JARDIN</t>
  </si>
  <si>
    <t>31111-C595 JEFATURA DEL MERCADO TOMASA E</t>
  </si>
  <si>
    <t>31111-C596 DIRECCION DE ALUMBRADO PUBLIC</t>
  </si>
  <si>
    <t>31111-C597 JEFATURA DE MERCADO BARAHONA</t>
  </si>
  <si>
    <t>31111-C598 JEFATURA DE PANTEONES</t>
  </si>
  <si>
    <t>31111-C599 DIRECCION DESARROLLO INSTITUC</t>
  </si>
  <si>
    <t>31111-C520 DIR GRAL BIENESTERA Y DES SOC</t>
  </si>
  <si>
    <t>31111-C527 DIR. RECURSOS MATERIALES</t>
  </si>
  <si>
    <t>31111-C555 JEFATURA DE EDUCACION Y BIBLI</t>
  </si>
  <si>
    <t>31111-C579 OFICIALIA MAYOR</t>
  </si>
  <si>
    <t>31111-C601 DIR RECURSOS HUMANOS</t>
  </si>
  <si>
    <t>31111-C602 DIR TECNOLOGIA DE LA INFORMAC</t>
  </si>
  <si>
    <t>31111-C603 DIR GRAL ORDEN TERR MED AMBIE</t>
  </si>
  <si>
    <t>31111-C604 DIR MEDIO AMBIENTE</t>
  </si>
  <si>
    <t>Municipio de Salamanca, Guanajuato.
Estado Analítico del Ejercicio del Presupuesto de Egresos
Clasificación Administrativa
Del 1 de Enero al 30 de Junio de 2022</t>
  </si>
  <si>
    <t>Municipio de Salamanca, Guanajuato.
Estado Analítico del Ejercicio del Presupuesto de Egresos
Clasificación Administrativa (Sector Paraestatal)
Del 1 de Enero al 30 de Junio de 2022</t>
  </si>
  <si>
    <t>Municipio de Salamanca, Guanajuato.
Estado Analítico del Ejercicio del Presupuesto de Egresos
Clasificación Funcional (Finalidad y Función)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</si>
</sst>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1188720</xdr:colOff>
      <xdr:row>81</xdr:row>
      <xdr:rowOff>60960</xdr:rowOff>
    </xdr:from>
    <xdr:to>
      <xdr:col>6</xdr:col>
      <xdr:colOff>114300</xdr:colOff>
      <xdr:row>85</xdr:row>
      <xdr:rowOff>83820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264920" y="11239500"/>
          <a:ext cx="626364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67" workbookViewId="0">
      <selection activeCell="K80" sqref="K80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41" t="s">
        <v>130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29" t="s">
        <v>59</v>
      </c>
      <c r="B5" s="6"/>
      <c r="C5" s="34">
        <f>SUM(C6:C12)</f>
        <v>380266161.43000001</v>
      </c>
      <c r="D5" s="34">
        <f>SUM(D6:D12)</f>
        <v>-1.0000000009313226E-2</v>
      </c>
      <c r="E5" s="34">
        <f>C5+D5</f>
        <v>380266161.42000002</v>
      </c>
      <c r="F5" s="34">
        <f>SUM(F6:F12)</f>
        <v>145451022.91999999</v>
      </c>
      <c r="G5" s="34">
        <f>SUM(G6:G12)</f>
        <v>145451022.91999999</v>
      </c>
      <c r="H5" s="34">
        <f>E5-F5</f>
        <v>234815138.50000003</v>
      </c>
    </row>
    <row r="6" spans="1:8" x14ac:dyDescent="0.2">
      <c r="A6" s="28">
        <v>1100</v>
      </c>
      <c r="B6" s="10" t="s">
        <v>68</v>
      </c>
      <c r="C6" s="12">
        <v>222120811.91</v>
      </c>
      <c r="D6" s="12">
        <v>-119599.39</v>
      </c>
      <c r="E6" s="12">
        <f t="shared" ref="E6:E69" si="0">C6+D6</f>
        <v>222001212.52000001</v>
      </c>
      <c r="F6" s="12">
        <v>90222311.689999998</v>
      </c>
      <c r="G6" s="12">
        <v>90222311.689999998</v>
      </c>
      <c r="H6" s="12">
        <f t="shared" ref="H6:H69" si="1">E6-F6</f>
        <v>131778900.83000001</v>
      </c>
    </row>
    <row r="7" spans="1:8" x14ac:dyDescent="0.2">
      <c r="A7" s="28">
        <v>1200</v>
      </c>
      <c r="B7" s="10" t="s">
        <v>69</v>
      </c>
      <c r="C7" s="12">
        <v>1531882.89</v>
      </c>
      <c r="D7" s="12">
        <v>0</v>
      </c>
      <c r="E7" s="12">
        <f t="shared" si="0"/>
        <v>1531882.89</v>
      </c>
      <c r="F7" s="12">
        <v>833181.55</v>
      </c>
      <c r="G7" s="12">
        <v>833181.55</v>
      </c>
      <c r="H7" s="12">
        <f t="shared" si="1"/>
        <v>698701.33999999985</v>
      </c>
    </row>
    <row r="8" spans="1:8" x14ac:dyDescent="0.2">
      <c r="A8" s="28">
        <v>1300</v>
      </c>
      <c r="B8" s="10" t="s">
        <v>70</v>
      </c>
      <c r="C8" s="12">
        <v>45643084.560000002</v>
      </c>
      <c r="D8" s="12">
        <v>-48046.62</v>
      </c>
      <c r="E8" s="12">
        <f t="shared" si="0"/>
        <v>45595037.940000005</v>
      </c>
      <c r="F8" s="12">
        <v>14087501.66</v>
      </c>
      <c r="G8" s="12">
        <v>14087501.66</v>
      </c>
      <c r="H8" s="12">
        <f t="shared" si="1"/>
        <v>31507536.280000005</v>
      </c>
    </row>
    <row r="9" spans="1:8" x14ac:dyDescent="0.2">
      <c r="A9" s="28">
        <v>1400</v>
      </c>
      <c r="B9" s="10" t="s">
        <v>34</v>
      </c>
      <c r="C9" s="12">
        <v>75774819.060000002</v>
      </c>
      <c r="D9" s="12">
        <v>38476.660000000003</v>
      </c>
      <c r="E9" s="12">
        <f t="shared" si="0"/>
        <v>75813295.719999999</v>
      </c>
      <c r="F9" s="12">
        <v>24183764.100000001</v>
      </c>
      <c r="G9" s="12">
        <v>24183764.100000001</v>
      </c>
      <c r="H9" s="12">
        <f t="shared" si="1"/>
        <v>51629531.619999997</v>
      </c>
    </row>
    <row r="10" spans="1:8" x14ac:dyDescent="0.2">
      <c r="A10" s="28">
        <v>1500</v>
      </c>
      <c r="B10" s="10" t="s">
        <v>71</v>
      </c>
      <c r="C10" s="12">
        <v>33570563.009999998</v>
      </c>
      <c r="D10" s="12">
        <v>129169.34</v>
      </c>
      <c r="E10" s="12">
        <f t="shared" si="0"/>
        <v>33699732.350000001</v>
      </c>
      <c r="F10" s="12">
        <v>16124263.92</v>
      </c>
      <c r="G10" s="12">
        <v>16124263.92</v>
      </c>
      <c r="H10" s="12">
        <f t="shared" si="1"/>
        <v>17575468.43</v>
      </c>
    </row>
    <row r="11" spans="1:8" x14ac:dyDescent="0.2">
      <c r="A11" s="28">
        <v>1600</v>
      </c>
      <c r="B11" s="10" t="s">
        <v>35</v>
      </c>
      <c r="C11" s="12">
        <v>1625000</v>
      </c>
      <c r="D11" s="12">
        <v>0</v>
      </c>
      <c r="E11" s="12">
        <f t="shared" si="0"/>
        <v>1625000</v>
      </c>
      <c r="F11" s="12">
        <v>0</v>
      </c>
      <c r="G11" s="12">
        <v>0</v>
      </c>
      <c r="H11" s="12">
        <f t="shared" si="1"/>
        <v>1625000</v>
      </c>
    </row>
    <row r="12" spans="1:8" x14ac:dyDescent="0.2">
      <c r="A12" s="28">
        <v>1700</v>
      </c>
      <c r="B12" s="10" t="s">
        <v>72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60</v>
      </c>
      <c r="B13" s="6"/>
      <c r="C13" s="35">
        <f>SUM(C14:C22)</f>
        <v>77071063.349999994</v>
      </c>
      <c r="D13" s="35">
        <f>SUM(D14:D22)</f>
        <v>23585573.18</v>
      </c>
      <c r="E13" s="35">
        <f t="shared" si="0"/>
        <v>100656636.53</v>
      </c>
      <c r="F13" s="35">
        <f>SUM(F14:F22)</f>
        <v>15777465.109999999</v>
      </c>
      <c r="G13" s="35">
        <f>SUM(G14:G22)</f>
        <v>15777465.109999999</v>
      </c>
      <c r="H13" s="35">
        <f t="shared" si="1"/>
        <v>84879171.420000002</v>
      </c>
    </row>
    <row r="14" spans="1:8" x14ac:dyDescent="0.2">
      <c r="A14" s="28">
        <v>2100</v>
      </c>
      <c r="B14" s="10" t="s">
        <v>73</v>
      </c>
      <c r="C14" s="12">
        <v>8475369</v>
      </c>
      <c r="D14" s="12">
        <v>-1011323.1</v>
      </c>
      <c r="E14" s="12">
        <f t="shared" si="0"/>
        <v>7464045.9000000004</v>
      </c>
      <c r="F14" s="12">
        <v>1519779.38</v>
      </c>
      <c r="G14" s="12">
        <v>1519779.38</v>
      </c>
      <c r="H14" s="12">
        <f t="shared" si="1"/>
        <v>5944266.5200000005</v>
      </c>
    </row>
    <row r="15" spans="1:8" x14ac:dyDescent="0.2">
      <c r="A15" s="28">
        <v>2200</v>
      </c>
      <c r="B15" s="10" t="s">
        <v>74</v>
      </c>
      <c r="C15" s="12">
        <v>2244425</v>
      </c>
      <c r="D15" s="12">
        <v>-125175</v>
      </c>
      <c r="E15" s="12">
        <f t="shared" si="0"/>
        <v>2119250</v>
      </c>
      <c r="F15" s="12">
        <v>521167.51</v>
      </c>
      <c r="G15" s="12">
        <v>521167.51</v>
      </c>
      <c r="H15" s="12">
        <f t="shared" si="1"/>
        <v>1598082.49</v>
      </c>
    </row>
    <row r="16" spans="1:8" x14ac:dyDescent="0.2">
      <c r="A16" s="28">
        <v>2300</v>
      </c>
      <c r="B16" s="10" t="s">
        <v>75</v>
      </c>
      <c r="C16" s="12">
        <v>52654</v>
      </c>
      <c r="D16" s="12">
        <v>42000</v>
      </c>
      <c r="E16" s="12">
        <f t="shared" si="0"/>
        <v>94654</v>
      </c>
      <c r="F16" s="12">
        <v>0</v>
      </c>
      <c r="G16" s="12">
        <v>0</v>
      </c>
      <c r="H16" s="12">
        <f t="shared" si="1"/>
        <v>94654</v>
      </c>
    </row>
    <row r="17" spans="1:8" x14ac:dyDescent="0.2">
      <c r="A17" s="28">
        <v>2400</v>
      </c>
      <c r="B17" s="10" t="s">
        <v>76</v>
      </c>
      <c r="C17" s="12">
        <v>19696570.5</v>
      </c>
      <c r="D17" s="12">
        <v>16726919.140000001</v>
      </c>
      <c r="E17" s="12">
        <f t="shared" si="0"/>
        <v>36423489.640000001</v>
      </c>
      <c r="F17" s="12">
        <v>3556699.42</v>
      </c>
      <c r="G17" s="12">
        <v>3556699.42</v>
      </c>
      <c r="H17" s="12">
        <f t="shared" si="1"/>
        <v>32866790.219999999</v>
      </c>
    </row>
    <row r="18" spans="1:8" x14ac:dyDescent="0.2">
      <c r="A18" s="28">
        <v>2500</v>
      </c>
      <c r="B18" s="10" t="s">
        <v>77</v>
      </c>
      <c r="C18" s="12">
        <v>780688</v>
      </c>
      <c r="D18" s="12">
        <v>294895</v>
      </c>
      <c r="E18" s="12">
        <f t="shared" si="0"/>
        <v>1075583</v>
      </c>
      <c r="F18" s="12">
        <v>233197.26</v>
      </c>
      <c r="G18" s="12">
        <v>233197.26</v>
      </c>
      <c r="H18" s="12">
        <f t="shared" si="1"/>
        <v>842385.74</v>
      </c>
    </row>
    <row r="19" spans="1:8" x14ac:dyDescent="0.2">
      <c r="A19" s="28">
        <v>2600</v>
      </c>
      <c r="B19" s="10" t="s">
        <v>78</v>
      </c>
      <c r="C19" s="12">
        <v>28857622.850000001</v>
      </c>
      <c r="D19" s="12">
        <v>5000</v>
      </c>
      <c r="E19" s="12">
        <f t="shared" si="0"/>
        <v>28862622.850000001</v>
      </c>
      <c r="F19" s="12">
        <v>7577671.3600000003</v>
      </c>
      <c r="G19" s="12">
        <v>7577671.3600000003</v>
      </c>
      <c r="H19" s="12">
        <f t="shared" si="1"/>
        <v>21284951.490000002</v>
      </c>
    </row>
    <row r="20" spans="1:8" x14ac:dyDescent="0.2">
      <c r="A20" s="28">
        <v>2700</v>
      </c>
      <c r="B20" s="10" t="s">
        <v>79</v>
      </c>
      <c r="C20" s="12">
        <v>9399339</v>
      </c>
      <c r="D20" s="12">
        <v>1878592.54</v>
      </c>
      <c r="E20" s="12">
        <f t="shared" si="0"/>
        <v>11277931.539999999</v>
      </c>
      <c r="F20" s="12">
        <v>498039.07</v>
      </c>
      <c r="G20" s="12">
        <v>498039.07</v>
      </c>
      <c r="H20" s="12">
        <f t="shared" si="1"/>
        <v>10779892.469999999</v>
      </c>
    </row>
    <row r="21" spans="1:8" x14ac:dyDescent="0.2">
      <c r="A21" s="28">
        <v>2800</v>
      </c>
      <c r="B21" s="10" t="s">
        <v>80</v>
      </c>
      <c r="C21" s="12">
        <v>1000000</v>
      </c>
      <c r="D21" s="12">
        <v>0</v>
      </c>
      <c r="E21" s="12">
        <f t="shared" si="0"/>
        <v>1000000</v>
      </c>
      <c r="F21" s="12">
        <v>0</v>
      </c>
      <c r="G21" s="12">
        <v>0</v>
      </c>
      <c r="H21" s="12">
        <f t="shared" si="1"/>
        <v>1000000</v>
      </c>
    </row>
    <row r="22" spans="1:8" x14ac:dyDescent="0.2">
      <c r="A22" s="28">
        <v>2900</v>
      </c>
      <c r="B22" s="10" t="s">
        <v>81</v>
      </c>
      <c r="C22" s="12">
        <v>6564395</v>
      </c>
      <c r="D22" s="12">
        <v>5774664.5999999996</v>
      </c>
      <c r="E22" s="12">
        <f t="shared" si="0"/>
        <v>12339059.6</v>
      </c>
      <c r="F22" s="12">
        <v>1870911.11</v>
      </c>
      <c r="G22" s="12">
        <v>1870911.11</v>
      </c>
      <c r="H22" s="12">
        <f t="shared" si="1"/>
        <v>10468148.49</v>
      </c>
    </row>
    <row r="23" spans="1:8" x14ac:dyDescent="0.2">
      <c r="A23" s="29" t="s">
        <v>61</v>
      </c>
      <c r="B23" s="6"/>
      <c r="C23" s="35">
        <f>SUM(C24:C32)</f>
        <v>143381264.5</v>
      </c>
      <c r="D23" s="35">
        <f>SUM(D24:D32)</f>
        <v>59738460.759999998</v>
      </c>
      <c r="E23" s="35">
        <f t="shared" si="0"/>
        <v>203119725.25999999</v>
      </c>
      <c r="F23" s="35">
        <f>SUM(F24:F32)</f>
        <v>42969789.930000007</v>
      </c>
      <c r="G23" s="35">
        <f>SUM(G24:G32)</f>
        <v>42989947.330000006</v>
      </c>
      <c r="H23" s="35">
        <f t="shared" si="1"/>
        <v>160149935.32999998</v>
      </c>
    </row>
    <row r="24" spans="1:8" x14ac:dyDescent="0.2">
      <c r="A24" s="28">
        <v>3100</v>
      </c>
      <c r="B24" s="10" t="s">
        <v>82</v>
      </c>
      <c r="C24" s="12">
        <v>58956184</v>
      </c>
      <c r="D24" s="12">
        <v>1824304</v>
      </c>
      <c r="E24" s="12">
        <f t="shared" si="0"/>
        <v>60780488</v>
      </c>
      <c r="F24" s="12">
        <v>19652320.489999998</v>
      </c>
      <c r="G24" s="12">
        <v>19652320.489999998</v>
      </c>
      <c r="H24" s="12">
        <f t="shared" si="1"/>
        <v>41128167.510000005</v>
      </c>
    </row>
    <row r="25" spans="1:8" x14ac:dyDescent="0.2">
      <c r="A25" s="28">
        <v>3200</v>
      </c>
      <c r="B25" s="10" t="s">
        <v>83</v>
      </c>
      <c r="C25" s="12">
        <v>16405587.5</v>
      </c>
      <c r="D25" s="12">
        <v>3053456.46</v>
      </c>
      <c r="E25" s="12">
        <f t="shared" si="0"/>
        <v>19459043.960000001</v>
      </c>
      <c r="F25" s="12">
        <v>6869631.0800000001</v>
      </c>
      <c r="G25" s="12">
        <v>6869631.0800000001</v>
      </c>
      <c r="H25" s="12">
        <f t="shared" si="1"/>
        <v>12589412.880000001</v>
      </c>
    </row>
    <row r="26" spans="1:8" x14ac:dyDescent="0.2">
      <c r="A26" s="28">
        <v>3300</v>
      </c>
      <c r="B26" s="10" t="s">
        <v>84</v>
      </c>
      <c r="C26" s="12">
        <v>22648353.5</v>
      </c>
      <c r="D26" s="12">
        <v>41814885.890000001</v>
      </c>
      <c r="E26" s="12">
        <f t="shared" si="0"/>
        <v>64463239.390000001</v>
      </c>
      <c r="F26" s="12">
        <v>5502746.0899999999</v>
      </c>
      <c r="G26" s="12">
        <v>5502746.0899999999</v>
      </c>
      <c r="H26" s="12">
        <f t="shared" si="1"/>
        <v>58960493.299999997</v>
      </c>
    </row>
    <row r="27" spans="1:8" x14ac:dyDescent="0.2">
      <c r="A27" s="28">
        <v>3400</v>
      </c>
      <c r="B27" s="10" t="s">
        <v>85</v>
      </c>
      <c r="C27" s="12">
        <v>4546019</v>
      </c>
      <c r="D27" s="12">
        <v>0</v>
      </c>
      <c r="E27" s="12">
        <f t="shared" si="0"/>
        <v>4546019</v>
      </c>
      <c r="F27" s="12">
        <v>3497822.68</v>
      </c>
      <c r="G27" s="12">
        <v>3497822.68</v>
      </c>
      <c r="H27" s="12">
        <f t="shared" si="1"/>
        <v>1048196.3199999998</v>
      </c>
    </row>
    <row r="28" spans="1:8" x14ac:dyDescent="0.2">
      <c r="A28" s="28">
        <v>3500</v>
      </c>
      <c r="B28" s="10" t="s">
        <v>86</v>
      </c>
      <c r="C28" s="12">
        <v>14194684.5</v>
      </c>
      <c r="D28" s="12">
        <v>10848001</v>
      </c>
      <c r="E28" s="12">
        <f t="shared" si="0"/>
        <v>25042685.5</v>
      </c>
      <c r="F28" s="12">
        <v>1897110.95</v>
      </c>
      <c r="G28" s="12">
        <v>1897110.95</v>
      </c>
      <c r="H28" s="12">
        <f t="shared" si="1"/>
        <v>23145574.550000001</v>
      </c>
    </row>
    <row r="29" spans="1:8" x14ac:dyDescent="0.2">
      <c r="A29" s="28">
        <v>3600</v>
      </c>
      <c r="B29" s="10" t="s">
        <v>87</v>
      </c>
      <c r="C29" s="12">
        <v>7096811</v>
      </c>
      <c r="D29" s="12">
        <v>316136.40000000002</v>
      </c>
      <c r="E29" s="12">
        <f t="shared" si="0"/>
        <v>7412947.4000000004</v>
      </c>
      <c r="F29" s="12">
        <v>536124.15</v>
      </c>
      <c r="G29" s="12">
        <v>558137.55000000005</v>
      </c>
      <c r="H29" s="12">
        <f t="shared" si="1"/>
        <v>6876823.25</v>
      </c>
    </row>
    <row r="30" spans="1:8" x14ac:dyDescent="0.2">
      <c r="A30" s="28">
        <v>3700</v>
      </c>
      <c r="B30" s="10" t="s">
        <v>88</v>
      </c>
      <c r="C30" s="12">
        <v>1841112.5</v>
      </c>
      <c r="D30" s="12">
        <v>-50000</v>
      </c>
      <c r="E30" s="12">
        <f t="shared" si="0"/>
        <v>1791112.5</v>
      </c>
      <c r="F30" s="12">
        <v>32520</v>
      </c>
      <c r="G30" s="12">
        <v>32520</v>
      </c>
      <c r="H30" s="12">
        <f t="shared" si="1"/>
        <v>1758592.5</v>
      </c>
    </row>
    <row r="31" spans="1:8" x14ac:dyDescent="0.2">
      <c r="A31" s="28">
        <v>3800</v>
      </c>
      <c r="B31" s="10" t="s">
        <v>89</v>
      </c>
      <c r="C31" s="12">
        <v>5587205</v>
      </c>
      <c r="D31" s="12">
        <v>1931677</v>
      </c>
      <c r="E31" s="12">
        <f t="shared" si="0"/>
        <v>7518882</v>
      </c>
      <c r="F31" s="12">
        <v>2283021.96</v>
      </c>
      <c r="G31" s="12">
        <v>2281165.96</v>
      </c>
      <c r="H31" s="12">
        <f t="shared" si="1"/>
        <v>5235860.04</v>
      </c>
    </row>
    <row r="32" spans="1:8" x14ac:dyDescent="0.2">
      <c r="A32" s="28">
        <v>3900</v>
      </c>
      <c r="B32" s="10" t="s">
        <v>18</v>
      </c>
      <c r="C32" s="12">
        <v>12105307.5</v>
      </c>
      <c r="D32" s="12">
        <v>0.01</v>
      </c>
      <c r="E32" s="12">
        <f t="shared" si="0"/>
        <v>12105307.51</v>
      </c>
      <c r="F32" s="12">
        <v>2698492.53</v>
      </c>
      <c r="G32" s="12">
        <v>2698492.53</v>
      </c>
      <c r="H32" s="12">
        <f t="shared" si="1"/>
        <v>9406814.9800000004</v>
      </c>
    </row>
    <row r="33" spans="1:8" x14ac:dyDescent="0.2">
      <c r="A33" s="29" t="s">
        <v>62</v>
      </c>
      <c r="B33" s="6"/>
      <c r="C33" s="35">
        <f>SUM(C34:C42)</f>
        <v>88511723.689999998</v>
      </c>
      <c r="D33" s="35">
        <f>SUM(D34:D42)</f>
        <v>4319839.47</v>
      </c>
      <c r="E33" s="35">
        <f t="shared" si="0"/>
        <v>92831563.159999996</v>
      </c>
      <c r="F33" s="35">
        <f>SUM(F34:F42)</f>
        <v>34207579.260000005</v>
      </c>
      <c r="G33" s="35">
        <f>SUM(G34:G42)</f>
        <v>34194744.460000001</v>
      </c>
      <c r="H33" s="35">
        <f t="shared" si="1"/>
        <v>58623983.899999991</v>
      </c>
    </row>
    <row r="34" spans="1:8" x14ac:dyDescent="0.2">
      <c r="A34" s="28">
        <v>4100</v>
      </c>
      <c r="B34" s="10" t="s">
        <v>90</v>
      </c>
      <c r="C34" s="12">
        <v>1035000</v>
      </c>
      <c r="D34" s="12">
        <v>2716739.46</v>
      </c>
      <c r="E34" s="12">
        <f t="shared" si="0"/>
        <v>3751739.46</v>
      </c>
      <c r="F34" s="12">
        <v>840869.76</v>
      </c>
      <c r="G34" s="12">
        <v>840869.76</v>
      </c>
      <c r="H34" s="12">
        <f t="shared" si="1"/>
        <v>2910869.7</v>
      </c>
    </row>
    <row r="35" spans="1:8" x14ac:dyDescent="0.2">
      <c r="A35" s="28">
        <v>4200</v>
      </c>
      <c r="B35" s="10" t="s">
        <v>91</v>
      </c>
      <c r="C35" s="12">
        <v>59020898.689999998</v>
      </c>
      <c r="D35" s="12">
        <v>0</v>
      </c>
      <c r="E35" s="12">
        <f t="shared" si="0"/>
        <v>59020898.689999998</v>
      </c>
      <c r="F35" s="12">
        <v>27474451.18</v>
      </c>
      <c r="G35" s="12">
        <v>27474451.18</v>
      </c>
      <c r="H35" s="12">
        <f t="shared" si="1"/>
        <v>31546447.509999998</v>
      </c>
    </row>
    <row r="36" spans="1:8" x14ac:dyDescent="0.2">
      <c r="A36" s="28">
        <v>4300</v>
      </c>
      <c r="B36" s="10" t="s">
        <v>92</v>
      </c>
      <c r="C36" s="12">
        <v>1671225</v>
      </c>
      <c r="D36" s="12">
        <v>700000</v>
      </c>
      <c r="E36" s="12">
        <f t="shared" si="0"/>
        <v>2371225</v>
      </c>
      <c r="F36" s="12">
        <v>0</v>
      </c>
      <c r="G36" s="12">
        <v>0</v>
      </c>
      <c r="H36" s="12">
        <f t="shared" si="1"/>
        <v>2371225</v>
      </c>
    </row>
    <row r="37" spans="1:8" x14ac:dyDescent="0.2">
      <c r="A37" s="28">
        <v>4400</v>
      </c>
      <c r="B37" s="10" t="s">
        <v>93</v>
      </c>
      <c r="C37" s="12">
        <v>26784600</v>
      </c>
      <c r="D37" s="12">
        <v>903100.01</v>
      </c>
      <c r="E37" s="12">
        <f t="shared" si="0"/>
        <v>27687700.010000002</v>
      </c>
      <c r="F37" s="12">
        <v>5892258.3200000003</v>
      </c>
      <c r="G37" s="12">
        <v>5879423.5199999996</v>
      </c>
      <c r="H37" s="12">
        <f t="shared" si="1"/>
        <v>21795441.690000001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94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95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96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63</v>
      </c>
      <c r="B43" s="6"/>
      <c r="C43" s="35">
        <f>SUM(C44:C52)</f>
        <v>32652609.5</v>
      </c>
      <c r="D43" s="35">
        <f>SUM(D44:D52)</f>
        <v>41199995</v>
      </c>
      <c r="E43" s="35">
        <f t="shared" si="0"/>
        <v>73852604.5</v>
      </c>
      <c r="F43" s="35">
        <f>SUM(F44:F52)</f>
        <v>4930724.74</v>
      </c>
      <c r="G43" s="35">
        <f>SUM(G44:G52)</f>
        <v>4930724.74</v>
      </c>
      <c r="H43" s="35">
        <f t="shared" si="1"/>
        <v>68921879.760000005</v>
      </c>
    </row>
    <row r="44" spans="1:8" x14ac:dyDescent="0.2">
      <c r="A44" s="28">
        <v>5100</v>
      </c>
      <c r="B44" s="10" t="s">
        <v>97</v>
      </c>
      <c r="C44" s="12">
        <v>4622007</v>
      </c>
      <c r="D44" s="12">
        <v>163455</v>
      </c>
      <c r="E44" s="12">
        <f t="shared" si="0"/>
        <v>4785462</v>
      </c>
      <c r="F44" s="12">
        <v>1893039.47</v>
      </c>
      <c r="G44" s="12">
        <v>1893039.47</v>
      </c>
      <c r="H44" s="12">
        <f t="shared" si="1"/>
        <v>2892422.5300000003</v>
      </c>
    </row>
    <row r="45" spans="1:8" x14ac:dyDescent="0.2">
      <c r="A45" s="28">
        <v>5200</v>
      </c>
      <c r="B45" s="10" t="s">
        <v>98</v>
      </c>
      <c r="C45" s="12">
        <v>399713</v>
      </c>
      <c r="D45" s="12">
        <v>1621000</v>
      </c>
      <c r="E45" s="12">
        <f t="shared" si="0"/>
        <v>2020713</v>
      </c>
      <c r="F45" s="12">
        <v>0</v>
      </c>
      <c r="G45" s="12">
        <v>0</v>
      </c>
      <c r="H45" s="12">
        <f t="shared" si="1"/>
        <v>2020713</v>
      </c>
    </row>
    <row r="46" spans="1:8" x14ac:dyDescent="0.2">
      <c r="A46" s="28">
        <v>5300</v>
      </c>
      <c r="B46" s="10" t="s">
        <v>99</v>
      </c>
      <c r="C46" s="12">
        <v>216400</v>
      </c>
      <c r="D46" s="12">
        <v>0</v>
      </c>
      <c r="E46" s="12">
        <f t="shared" si="0"/>
        <v>216400</v>
      </c>
      <c r="F46" s="12">
        <v>0</v>
      </c>
      <c r="G46" s="12">
        <v>0</v>
      </c>
      <c r="H46" s="12">
        <f t="shared" si="1"/>
        <v>216400</v>
      </c>
    </row>
    <row r="47" spans="1:8" x14ac:dyDescent="0.2">
      <c r="A47" s="28">
        <v>5400</v>
      </c>
      <c r="B47" s="10" t="s">
        <v>100</v>
      </c>
      <c r="C47" s="12">
        <v>20901899.5</v>
      </c>
      <c r="D47" s="12">
        <v>3225000</v>
      </c>
      <c r="E47" s="12">
        <f t="shared" si="0"/>
        <v>24126899.5</v>
      </c>
      <c r="F47" s="12">
        <v>2253430</v>
      </c>
      <c r="G47" s="12">
        <v>2253430</v>
      </c>
      <c r="H47" s="12">
        <f t="shared" si="1"/>
        <v>21873469.5</v>
      </c>
    </row>
    <row r="48" spans="1:8" x14ac:dyDescent="0.2">
      <c r="A48" s="28">
        <v>5500</v>
      </c>
      <c r="B48" s="10" t="s">
        <v>101</v>
      </c>
      <c r="C48" s="12">
        <v>1000000</v>
      </c>
      <c r="D48" s="12">
        <v>0</v>
      </c>
      <c r="E48" s="12">
        <f t="shared" si="0"/>
        <v>1000000</v>
      </c>
      <c r="F48" s="12">
        <v>0</v>
      </c>
      <c r="G48" s="12">
        <v>0</v>
      </c>
      <c r="H48" s="12">
        <f t="shared" si="1"/>
        <v>1000000</v>
      </c>
    </row>
    <row r="49" spans="1:8" x14ac:dyDescent="0.2">
      <c r="A49" s="28">
        <v>5600</v>
      </c>
      <c r="B49" s="10" t="s">
        <v>102</v>
      </c>
      <c r="C49" s="12">
        <v>3900840</v>
      </c>
      <c r="D49" s="12">
        <v>1140540</v>
      </c>
      <c r="E49" s="12">
        <f t="shared" si="0"/>
        <v>5041380</v>
      </c>
      <c r="F49" s="12">
        <v>754255.27</v>
      </c>
      <c r="G49" s="12">
        <v>754255.27</v>
      </c>
      <c r="H49" s="12">
        <f t="shared" si="1"/>
        <v>4287124.7300000004</v>
      </c>
    </row>
    <row r="50" spans="1:8" x14ac:dyDescent="0.2">
      <c r="A50" s="28">
        <v>5700</v>
      </c>
      <c r="B50" s="10" t="s">
        <v>103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104</v>
      </c>
      <c r="C51" s="12">
        <v>1000000</v>
      </c>
      <c r="D51" s="12">
        <v>35000000</v>
      </c>
      <c r="E51" s="12">
        <f t="shared" si="0"/>
        <v>36000000</v>
      </c>
      <c r="F51" s="12">
        <v>0</v>
      </c>
      <c r="G51" s="12">
        <v>0</v>
      </c>
      <c r="H51" s="12">
        <f t="shared" si="1"/>
        <v>36000000</v>
      </c>
    </row>
    <row r="52" spans="1:8" x14ac:dyDescent="0.2">
      <c r="A52" s="28">
        <v>5900</v>
      </c>
      <c r="B52" s="10" t="s">
        <v>105</v>
      </c>
      <c r="C52" s="12">
        <v>611750</v>
      </c>
      <c r="D52" s="12">
        <v>50000</v>
      </c>
      <c r="E52" s="12">
        <f t="shared" si="0"/>
        <v>661750</v>
      </c>
      <c r="F52" s="12">
        <v>30000</v>
      </c>
      <c r="G52" s="12">
        <v>30000</v>
      </c>
      <c r="H52" s="12">
        <f t="shared" si="1"/>
        <v>631750</v>
      </c>
    </row>
    <row r="53" spans="1:8" x14ac:dyDescent="0.2">
      <c r="A53" s="29" t="s">
        <v>64</v>
      </c>
      <c r="B53" s="6"/>
      <c r="C53" s="35">
        <f>SUM(C54:C56)</f>
        <v>66568490</v>
      </c>
      <c r="D53" s="35">
        <f>SUM(D54:D56)</f>
        <v>73315147.170000002</v>
      </c>
      <c r="E53" s="35">
        <f t="shared" si="0"/>
        <v>139883637.17000002</v>
      </c>
      <c r="F53" s="35">
        <f>SUM(F54:F56)</f>
        <v>34088270</v>
      </c>
      <c r="G53" s="35">
        <f>SUM(G54:G56)</f>
        <v>34088270</v>
      </c>
      <c r="H53" s="35">
        <f t="shared" si="1"/>
        <v>105795367.17000002</v>
      </c>
    </row>
    <row r="54" spans="1:8" x14ac:dyDescent="0.2">
      <c r="A54" s="28">
        <v>6100</v>
      </c>
      <c r="B54" s="10" t="s">
        <v>106</v>
      </c>
      <c r="C54" s="12">
        <v>66368490</v>
      </c>
      <c r="D54" s="12">
        <v>72361515.969999999</v>
      </c>
      <c r="E54" s="12">
        <f t="shared" si="0"/>
        <v>138730005.97</v>
      </c>
      <c r="F54" s="12">
        <v>33148204.27</v>
      </c>
      <c r="G54" s="12">
        <v>33148204.27</v>
      </c>
      <c r="H54" s="12">
        <f t="shared" si="1"/>
        <v>105581801.7</v>
      </c>
    </row>
    <row r="55" spans="1:8" x14ac:dyDescent="0.2">
      <c r="A55" s="28">
        <v>6200</v>
      </c>
      <c r="B55" s="10" t="s">
        <v>107</v>
      </c>
      <c r="C55" s="12">
        <v>0</v>
      </c>
      <c r="D55" s="12">
        <v>953631.2</v>
      </c>
      <c r="E55" s="12">
        <f t="shared" si="0"/>
        <v>953631.2</v>
      </c>
      <c r="F55" s="12">
        <v>940065.73</v>
      </c>
      <c r="G55" s="12">
        <v>940065.73</v>
      </c>
      <c r="H55" s="12">
        <f t="shared" si="1"/>
        <v>13565.469999999972</v>
      </c>
    </row>
    <row r="56" spans="1:8" x14ac:dyDescent="0.2">
      <c r="A56" s="28">
        <v>6300</v>
      </c>
      <c r="B56" s="10" t="s">
        <v>108</v>
      </c>
      <c r="C56" s="12">
        <v>200000</v>
      </c>
      <c r="D56" s="12">
        <v>0</v>
      </c>
      <c r="E56" s="12">
        <f t="shared" si="0"/>
        <v>200000</v>
      </c>
      <c r="F56" s="12">
        <v>0</v>
      </c>
      <c r="G56" s="12">
        <v>0</v>
      </c>
      <c r="H56" s="12">
        <f t="shared" si="1"/>
        <v>200000</v>
      </c>
    </row>
    <row r="57" spans="1:8" x14ac:dyDescent="0.2">
      <c r="A57" s="29" t="s">
        <v>65</v>
      </c>
      <c r="B57" s="6"/>
      <c r="C57" s="35">
        <f>SUM(C58:C64)</f>
        <v>30452761.359999999</v>
      </c>
      <c r="D57" s="35">
        <f>SUM(D58:D64)</f>
        <v>6048878.4699999997</v>
      </c>
      <c r="E57" s="35">
        <f t="shared" si="0"/>
        <v>36501639.829999998</v>
      </c>
      <c r="F57" s="35">
        <f>SUM(F58:F64)</f>
        <v>0</v>
      </c>
      <c r="G57" s="35">
        <f>SUM(G58:G64)</f>
        <v>0</v>
      </c>
      <c r="H57" s="35">
        <f t="shared" si="1"/>
        <v>36501639.829999998</v>
      </c>
    </row>
    <row r="58" spans="1:8" x14ac:dyDescent="0.2">
      <c r="A58" s="28">
        <v>7100</v>
      </c>
      <c r="B58" s="10" t="s">
        <v>109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110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111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112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113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114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115</v>
      </c>
      <c r="C64" s="12">
        <v>30452761.359999999</v>
      </c>
      <c r="D64" s="12">
        <v>6048878.4699999997</v>
      </c>
      <c r="E64" s="12">
        <f t="shared" si="0"/>
        <v>36501639.829999998</v>
      </c>
      <c r="F64" s="12">
        <v>0</v>
      </c>
      <c r="G64" s="12">
        <v>0</v>
      </c>
      <c r="H64" s="12">
        <f t="shared" si="1"/>
        <v>36501639.829999998</v>
      </c>
    </row>
    <row r="65" spans="1:8" x14ac:dyDescent="0.2">
      <c r="A65" s="29" t="s">
        <v>66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67</v>
      </c>
      <c r="B69" s="6"/>
      <c r="C69" s="35">
        <f>SUM(C70:C76)</f>
        <v>15620000</v>
      </c>
      <c r="D69" s="35">
        <f>SUM(D70:D76)</f>
        <v>0</v>
      </c>
      <c r="E69" s="35">
        <f t="shared" si="0"/>
        <v>15620000</v>
      </c>
      <c r="F69" s="35">
        <f>SUM(F70:F76)</f>
        <v>7693678.7300000004</v>
      </c>
      <c r="G69" s="35">
        <f>SUM(G70:G76)</f>
        <v>7693678.7300000004</v>
      </c>
      <c r="H69" s="35">
        <f t="shared" si="1"/>
        <v>7926321.2699999996</v>
      </c>
    </row>
    <row r="70" spans="1:8" x14ac:dyDescent="0.2">
      <c r="A70" s="28">
        <v>9100</v>
      </c>
      <c r="B70" s="10" t="s">
        <v>116</v>
      </c>
      <c r="C70" s="12">
        <v>9500000</v>
      </c>
      <c r="D70" s="12">
        <v>0</v>
      </c>
      <c r="E70" s="12">
        <f t="shared" ref="E70:E76" si="2">C70+D70</f>
        <v>9500000</v>
      </c>
      <c r="F70" s="12">
        <v>4692888</v>
      </c>
      <c r="G70" s="12">
        <v>4692888</v>
      </c>
      <c r="H70" s="12">
        <f t="shared" ref="H70:H76" si="3">E70-F70</f>
        <v>4807112</v>
      </c>
    </row>
    <row r="71" spans="1:8" x14ac:dyDescent="0.2">
      <c r="A71" s="28">
        <v>9200</v>
      </c>
      <c r="B71" s="10" t="s">
        <v>117</v>
      </c>
      <c r="C71" s="12">
        <v>6120000</v>
      </c>
      <c r="D71" s="12">
        <v>0</v>
      </c>
      <c r="E71" s="12">
        <f t="shared" si="2"/>
        <v>6120000</v>
      </c>
      <c r="F71" s="12">
        <v>3000790.73</v>
      </c>
      <c r="G71" s="12">
        <v>3000790.73</v>
      </c>
      <c r="H71" s="12">
        <f t="shared" si="3"/>
        <v>3119209.27</v>
      </c>
    </row>
    <row r="72" spans="1:8" x14ac:dyDescent="0.2">
      <c r="A72" s="28">
        <v>9300</v>
      </c>
      <c r="B72" s="10" t="s">
        <v>118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119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120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121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122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51</v>
      </c>
      <c r="C77" s="37">
        <f t="shared" ref="C77:H77" si="4">SUM(C5+C13+C23+C33+C43+C53+C57+C65+C69)</f>
        <v>834524073.83000004</v>
      </c>
      <c r="D77" s="37">
        <f t="shared" si="4"/>
        <v>208207894.03999999</v>
      </c>
      <c r="E77" s="37">
        <f t="shared" si="4"/>
        <v>1042731967.87</v>
      </c>
      <c r="F77" s="37">
        <f t="shared" si="4"/>
        <v>285118530.69</v>
      </c>
      <c r="G77" s="37">
        <f t="shared" si="4"/>
        <v>285125853.29000002</v>
      </c>
      <c r="H77" s="37">
        <f t="shared" si="4"/>
        <v>757613437.17999995</v>
      </c>
    </row>
    <row r="78" spans="1:8" x14ac:dyDescent="0.2">
      <c r="A78" s="1" t="s">
        <v>127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Normal="100" workbookViewId="0">
      <selection activeCell="D16" sqref="D16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5"/>
      <c r="B5" s="13" t="s">
        <v>0</v>
      </c>
      <c r="C5" s="38">
        <v>720973474.33000004</v>
      </c>
      <c r="D5" s="38">
        <v>90976012.409999996</v>
      </c>
      <c r="E5" s="38">
        <f>C5+D5</f>
        <v>811949486.74000001</v>
      </c>
      <c r="F5" s="38">
        <v>240565778.19</v>
      </c>
      <c r="G5" s="38">
        <v>240573100.78999999</v>
      </c>
      <c r="H5" s="38">
        <f>E5-F5</f>
        <v>571383708.54999995</v>
      </c>
    </row>
    <row r="6" spans="1:8" x14ac:dyDescent="0.2">
      <c r="A6" s="5"/>
      <c r="B6" s="13" t="s">
        <v>1</v>
      </c>
      <c r="C6" s="38">
        <v>104050599.5</v>
      </c>
      <c r="D6" s="38">
        <v>117231881.63</v>
      </c>
      <c r="E6" s="38">
        <f>C6+D6</f>
        <v>221282481.13</v>
      </c>
      <c r="F6" s="38">
        <v>39859864.5</v>
      </c>
      <c r="G6" s="38">
        <v>39859864.5</v>
      </c>
      <c r="H6" s="38">
        <f>E6-F6</f>
        <v>181422616.63</v>
      </c>
    </row>
    <row r="7" spans="1:8" x14ac:dyDescent="0.2">
      <c r="A7" s="5"/>
      <c r="B7" s="13" t="s">
        <v>2</v>
      </c>
      <c r="C7" s="38">
        <v>9500000</v>
      </c>
      <c r="D7" s="38">
        <v>0</v>
      </c>
      <c r="E7" s="38">
        <f>C7+D7</f>
        <v>9500000</v>
      </c>
      <c r="F7" s="38">
        <v>4692888</v>
      </c>
      <c r="G7" s="38">
        <v>4692888</v>
      </c>
      <c r="H7" s="38">
        <f>E7-F7</f>
        <v>4807112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51</v>
      </c>
      <c r="C10" s="37">
        <f t="shared" ref="C10:H10" si="0">SUM(C5+C6+C7+C8+C9)</f>
        <v>834524073.83000004</v>
      </c>
      <c r="D10" s="37">
        <f t="shared" si="0"/>
        <v>208207894.03999999</v>
      </c>
      <c r="E10" s="37">
        <f t="shared" si="0"/>
        <v>1042731967.87</v>
      </c>
      <c r="F10" s="37">
        <f t="shared" si="0"/>
        <v>285118530.69</v>
      </c>
      <c r="G10" s="37">
        <f t="shared" si="0"/>
        <v>285125853.28999996</v>
      </c>
      <c r="H10" s="37">
        <f t="shared" si="0"/>
        <v>757613437.17999995</v>
      </c>
    </row>
    <row r="12" spans="1:8" x14ac:dyDescent="0.2">
      <c r="A12" s="1" t="s">
        <v>127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opLeftCell="A79" workbookViewId="0">
      <selection activeCell="B96" sqref="B96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41" t="s">
        <v>189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132</v>
      </c>
      <c r="C6" s="12">
        <v>46478490.520000003</v>
      </c>
      <c r="D6" s="12">
        <v>0</v>
      </c>
      <c r="E6" s="12">
        <f>C6+D6</f>
        <v>46478490.520000003</v>
      </c>
      <c r="F6" s="12">
        <v>22677000.870000001</v>
      </c>
      <c r="G6" s="12">
        <v>22677000.870000001</v>
      </c>
      <c r="H6" s="12">
        <f>E6-F6</f>
        <v>23801489.650000002</v>
      </c>
    </row>
    <row r="7" spans="1:8" x14ac:dyDescent="0.2">
      <c r="A7" s="4"/>
      <c r="B7" s="15" t="s">
        <v>133</v>
      </c>
      <c r="C7" s="12">
        <v>4884908.17</v>
      </c>
      <c r="D7" s="12">
        <v>0</v>
      </c>
      <c r="E7" s="12">
        <f t="shared" ref="E7:E12" si="0">C7+D7</f>
        <v>4884908.17</v>
      </c>
      <c r="F7" s="12">
        <v>2418700.31</v>
      </c>
      <c r="G7" s="12">
        <v>2418700.31</v>
      </c>
      <c r="H7" s="12">
        <f t="shared" ref="H7:H12" si="1">E7-F7</f>
        <v>2466207.86</v>
      </c>
    </row>
    <row r="8" spans="1:8" x14ac:dyDescent="0.2">
      <c r="A8" s="4"/>
      <c r="B8" s="15" t="s">
        <v>134</v>
      </c>
      <c r="C8" s="12">
        <v>3000000</v>
      </c>
      <c r="D8" s="12">
        <v>0</v>
      </c>
      <c r="E8" s="12">
        <f t="shared" si="0"/>
        <v>3000000</v>
      </c>
      <c r="F8" s="12">
        <v>0</v>
      </c>
      <c r="G8" s="12">
        <v>0</v>
      </c>
      <c r="H8" s="12">
        <f t="shared" si="1"/>
        <v>3000000</v>
      </c>
    </row>
    <row r="9" spans="1:8" x14ac:dyDescent="0.2">
      <c r="A9" s="4"/>
      <c r="B9" s="15" t="s">
        <v>135</v>
      </c>
      <c r="C9" s="12">
        <v>4657500</v>
      </c>
      <c r="D9" s="12">
        <v>0</v>
      </c>
      <c r="E9" s="12">
        <f t="shared" si="0"/>
        <v>4657500</v>
      </c>
      <c r="F9" s="12">
        <v>2378750</v>
      </c>
      <c r="G9" s="12">
        <v>2378750</v>
      </c>
      <c r="H9" s="12">
        <f t="shared" si="1"/>
        <v>2278750</v>
      </c>
    </row>
    <row r="10" spans="1:8" x14ac:dyDescent="0.2">
      <c r="A10" s="4"/>
      <c r="B10" s="15" t="s">
        <v>136</v>
      </c>
      <c r="C10" s="12">
        <v>16993564.43</v>
      </c>
      <c r="D10" s="12">
        <v>1186938.8400000001</v>
      </c>
      <c r="E10" s="12">
        <f t="shared" si="0"/>
        <v>18180503.27</v>
      </c>
      <c r="F10" s="12">
        <v>7166691.5899999999</v>
      </c>
      <c r="G10" s="12">
        <v>7166691.5899999999</v>
      </c>
      <c r="H10" s="12">
        <f t="shared" si="1"/>
        <v>11013811.68</v>
      </c>
    </row>
    <row r="11" spans="1:8" x14ac:dyDescent="0.2">
      <c r="A11" s="4"/>
      <c r="B11" s="15" t="s">
        <v>137</v>
      </c>
      <c r="C11" s="12">
        <v>18176000.199999999</v>
      </c>
      <c r="D11" s="12">
        <v>34779490.43</v>
      </c>
      <c r="E11" s="12">
        <f t="shared" si="0"/>
        <v>52955490.629999995</v>
      </c>
      <c r="F11" s="12">
        <v>7341801.2999999998</v>
      </c>
      <c r="G11" s="12">
        <v>7336140.5</v>
      </c>
      <c r="H11" s="12">
        <f t="shared" si="1"/>
        <v>45613689.329999998</v>
      </c>
    </row>
    <row r="12" spans="1:8" x14ac:dyDescent="0.2">
      <c r="A12" s="4"/>
      <c r="B12" s="15" t="s">
        <v>138</v>
      </c>
      <c r="C12" s="12">
        <v>6048632.7400000002</v>
      </c>
      <c r="D12" s="12">
        <v>2713589.06</v>
      </c>
      <c r="E12" s="12">
        <f t="shared" si="0"/>
        <v>8762221.8000000007</v>
      </c>
      <c r="F12" s="12">
        <v>2821095.7</v>
      </c>
      <c r="G12" s="12">
        <v>2821095.7</v>
      </c>
      <c r="H12" s="12">
        <f t="shared" si="1"/>
        <v>5941126.1000000006</v>
      </c>
    </row>
    <row r="13" spans="1:8" x14ac:dyDescent="0.2">
      <c r="A13" s="4"/>
      <c r="B13" s="15" t="s">
        <v>139</v>
      </c>
      <c r="C13" s="12">
        <v>909892.61</v>
      </c>
      <c r="D13" s="12">
        <v>-11544.24</v>
      </c>
      <c r="E13" s="12">
        <f t="shared" ref="E13" si="2">C13+D13</f>
        <v>898348.37</v>
      </c>
      <c r="F13" s="12">
        <v>260605.02</v>
      </c>
      <c r="G13" s="12">
        <v>260605.02</v>
      </c>
      <c r="H13" s="12">
        <f t="shared" ref="H13" si="3">E13-F13</f>
        <v>637743.35</v>
      </c>
    </row>
    <row r="14" spans="1:8" x14ac:dyDescent="0.2">
      <c r="A14" s="4"/>
      <c r="B14" s="15" t="s">
        <v>140</v>
      </c>
      <c r="C14" s="12">
        <v>1453897.29</v>
      </c>
      <c r="D14" s="12">
        <v>-51164</v>
      </c>
      <c r="E14" s="12">
        <f t="shared" ref="E14" si="4">C14+D14</f>
        <v>1402733.29</v>
      </c>
      <c r="F14" s="12">
        <v>533117.21</v>
      </c>
      <c r="G14" s="12">
        <v>533117.21</v>
      </c>
      <c r="H14" s="12">
        <f t="shared" ref="H14" si="5">E14-F14</f>
        <v>869616.08000000007</v>
      </c>
    </row>
    <row r="15" spans="1:8" x14ac:dyDescent="0.2">
      <c r="A15" s="4"/>
      <c r="B15" s="15" t="s">
        <v>141</v>
      </c>
      <c r="C15" s="12">
        <v>517051</v>
      </c>
      <c r="D15" s="12">
        <v>-4917.13</v>
      </c>
      <c r="E15" s="12">
        <f t="shared" ref="E15" si="6">C15+D15</f>
        <v>512133.87</v>
      </c>
      <c r="F15" s="12">
        <v>210203.29</v>
      </c>
      <c r="G15" s="12">
        <v>210203.29</v>
      </c>
      <c r="H15" s="12">
        <f t="shared" ref="H15" si="7">E15-F15</f>
        <v>301930.57999999996</v>
      </c>
    </row>
    <row r="16" spans="1:8" x14ac:dyDescent="0.2">
      <c r="A16" s="4"/>
      <c r="B16" s="15" t="s">
        <v>142</v>
      </c>
      <c r="C16" s="12">
        <v>1409382.5</v>
      </c>
      <c r="D16" s="12">
        <v>0</v>
      </c>
      <c r="E16" s="12">
        <f t="shared" ref="E16" si="8">C16+D16</f>
        <v>1409382.5</v>
      </c>
      <c r="F16" s="12">
        <v>461303.02</v>
      </c>
      <c r="G16" s="12">
        <v>461303.02</v>
      </c>
      <c r="H16" s="12">
        <f t="shared" ref="H16" si="9">E16-F16</f>
        <v>948079.48</v>
      </c>
    </row>
    <row r="17" spans="1:8" x14ac:dyDescent="0.2">
      <c r="A17" s="4"/>
      <c r="B17" s="15" t="s">
        <v>143</v>
      </c>
      <c r="C17" s="12">
        <v>14126557.789999999</v>
      </c>
      <c r="D17" s="12">
        <v>-269735.34999999998</v>
      </c>
      <c r="E17" s="12">
        <f t="shared" ref="E17" si="10">C17+D17</f>
        <v>13856822.439999999</v>
      </c>
      <c r="F17" s="12">
        <v>2846234.51</v>
      </c>
      <c r="G17" s="12">
        <v>2846234.51</v>
      </c>
      <c r="H17" s="12">
        <f t="shared" ref="H17" si="11">E17-F17</f>
        <v>11010587.93</v>
      </c>
    </row>
    <row r="18" spans="1:8" x14ac:dyDescent="0.2">
      <c r="A18" s="4"/>
      <c r="B18" s="15" t="s">
        <v>144</v>
      </c>
      <c r="C18" s="12">
        <v>109291397.31</v>
      </c>
      <c r="D18" s="12">
        <v>7080000</v>
      </c>
      <c r="E18" s="12">
        <f t="shared" ref="E18" si="12">C18+D18</f>
        <v>116371397.31</v>
      </c>
      <c r="F18" s="12">
        <v>26766780.91</v>
      </c>
      <c r="G18" s="12">
        <v>26766780.91</v>
      </c>
      <c r="H18" s="12">
        <f t="shared" ref="H18" si="13">E18-F18</f>
        <v>89604616.400000006</v>
      </c>
    </row>
    <row r="19" spans="1:8" x14ac:dyDescent="0.2">
      <c r="A19" s="4"/>
      <c r="B19" s="15" t="s">
        <v>145</v>
      </c>
      <c r="C19" s="12">
        <v>4417340.8</v>
      </c>
      <c r="D19" s="12">
        <v>1763968.54</v>
      </c>
      <c r="E19" s="12">
        <f t="shared" ref="E19" si="14">C19+D19</f>
        <v>6181309.3399999999</v>
      </c>
      <c r="F19" s="12">
        <v>1584840.37</v>
      </c>
      <c r="G19" s="12">
        <v>1584840.37</v>
      </c>
      <c r="H19" s="12">
        <f t="shared" ref="H19" si="15">E19-F19</f>
        <v>4596468.97</v>
      </c>
    </row>
    <row r="20" spans="1:8" x14ac:dyDescent="0.2">
      <c r="A20" s="4"/>
      <c r="B20" s="15" t="s">
        <v>146</v>
      </c>
      <c r="C20" s="12">
        <v>10840874.5</v>
      </c>
      <c r="D20" s="12">
        <v>-142424.75</v>
      </c>
      <c r="E20" s="12">
        <f t="shared" ref="E20" si="16">C20+D20</f>
        <v>10698449.75</v>
      </c>
      <c r="F20" s="12">
        <v>2493487.04</v>
      </c>
      <c r="G20" s="12">
        <v>2515500.44</v>
      </c>
      <c r="H20" s="12">
        <f t="shared" ref="H20" si="17">E20-F20</f>
        <v>8204962.71</v>
      </c>
    </row>
    <row r="21" spans="1:8" x14ac:dyDescent="0.2">
      <c r="A21" s="4"/>
      <c r="B21" s="15" t="s">
        <v>147</v>
      </c>
      <c r="C21" s="12">
        <v>9177945.9900000002</v>
      </c>
      <c r="D21" s="12">
        <v>-599799.96</v>
      </c>
      <c r="E21" s="12">
        <f t="shared" ref="E21" si="18">C21+D21</f>
        <v>8578146.0300000012</v>
      </c>
      <c r="F21" s="12">
        <v>2495818.46</v>
      </c>
      <c r="G21" s="12">
        <v>2495818.46</v>
      </c>
      <c r="H21" s="12">
        <f t="shared" ref="H21" si="19">E21-F21</f>
        <v>6082327.5700000012</v>
      </c>
    </row>
    <row r="22" spans="1:8" x14ac:dyDescent="0.2">
      <c r="A22" s="4"/>
      <c r="B22" s="15" t="s">
        <v>148</v>
      </c>
      <c r="C22" s="12">
        <v>45019523.380000003</v>
      </c>
      <c r="D22" s="12">
        <v>0</v>
      </c>
      <c r="E22" s="12">
        <f t="shared" ref="E22" si="20">C22+D22</f>
        <v>45019523.380000003</v>
      </c>
      <c r="F22" s="12">
        <v>12565806.689999999</v>
      </c>
      <c r="G22" s="12">
        <v>12565806.689999999</v>
      </c>
      <c r="H22" s="12">
        <f t="shared" ref="H22" si="21">E22-F22</f>
        <v>32453716.690000005</v>
      </c>
    </row>
    <row r="23" spans="1:8" x14ac:dyDescent="0.2">
      <c r="A23" s="4"/>
      <c r="B23" s="15" t="s">
        <v>149</v>
      </c>
      <c r="C23" s="12">
        <v>6965108.5999999996</v>
      </c>
      <c r="D23" s="12">
        <v>-90327.92</v>
      </c>
      <c r="E23" s="12">
        <f t="shared" ref="E23" si="22">C23+D23</f>
        <v>6874780.6799999997</v>
      </c>
      <c r="F23" s="12">
        <v>1109523.8</v>
      </c>
      <c r="G23" s="12">
        <v>1109523.8</v>
      </c>
      <c r="H23" s="12">
        <f t="shared" ref="H23" si="23">E23-F23</f>
        <v>5765256.8799999999</v>
      </c>
    </row>
    <row r="24" spans="1:8" x14ac:dyDescent="0.2">
      <c r="A24" s="4"/>
      <c r="B24" s="15" t="s">
        <v>150</v>
      </c>
      <c r="C24" s="12">
        <v>113032128.39</v>
      </c>
      <c r="D24" s="12">
        <v>8848240.0700000003</v>
      </c>
      <c r="E24" s="12">
        <f t="shared" ref="E24" si="24">C24+D24</f>
        <v>121880368.46000001</v>
      </c>
      <c r="F24" s="12">
        <v>35878417.100000001</v>
      </c>
      <c r="G24" s="12">
        <v>35871243.100000001</v>
      </c>
      <c r="H24" s="12">
        <f t="shared" ref="H24" si="25">E24-F24</f>
        <v>86001951.360000014</v>
      </c>
    </row>
    <row r="25" spans="1:8" x14ac:dyDescent="0.2">
      <c r="A25" s="4"/>
      <c r="B25" s="15" t="s">
        <v>151</v>
      </c>
      <c r="C25" s="12">
        <v>4346455.8099999996</v>
      </c>
      <c r="D25" s="12">
        <v>81473.58</v>
      </c>
      <c r="E25" s="12">
        <f t="shared" ref="E25" si="26">C25+D25</f>
        <v>4427929.3899999997</v>
      </c>
      <c r="F25" s="12">
        <v>1898769.01</v>
      </c>
      <c r="G25" s="12">
        <v>1898769.01</v>
      </c>
      <c r="H25" s="12">
        <f t="shared" ref="H25" si="27">E25-F25</f>
        <v>2529160.38</v>
      </c>
    </row>
    <row r="26" spans="1:8" x14ac:dyDescent="0.2">
      <c r="A26" s="4"/>
      <c r="B26" s="15" t="s">
        <v>152</v>
      </c>
      <c r="C26" s="12">
        <v>30584565.57</v>
      </c>
      <c r="D26" s="12">
        <v>-28547172.609999999</v>
      </c>
      <c r="E26" s="12">
        <f t="shared" ref="E26" si="28">C26+D26</f>
        <v>2037392.9600000009</v>
      </c>
      <c r="F26" s="12">
        <v>2037392.96</v>
      </c>
      <c r="G26" s="12">
        <v>2037392.96</v>
      </c>
      <c r="H26" s="12">
        <f t="shared" ref="H26" si="29">E26-F26</f>
        <v>0</v>
      </c>
    </row>
    <row r="27" spans="1:8" x14ac:dyDescent="0.2">
      <c r="A27" s="4"/>
      <c r="B27" s="15" t="s">
        <v>153</v>
      </c>
      <c r="C27" s="12">
        <v>748044.98</v>
      </c>
      <c r="D27" s="12">
        <v>135490.88</v>
      </c>
      <c r="E27" s="12">
        <f t="shared" ref="E27" si="30">C27+D27</f>
        <v>883535.86</v>
      </c>
      <c r="F27" s="12">
        <v>418756.66</v>
      </c>
      <c r="G27" s="12">
        <v>418756.66</v>
      </c>
      <c r="H27" s="12">
        <f t="shared" ref="H27" si="31">E27-F27</f>
        <v>464779.2</v>
      </c>
    </row>
    <row r="28" spans="1:8" x14ac:dyDescent="0.2">
      <c r="A28" s="4"/>
      <c r="B28" s="15" t="s">
        <v>154</v>
      </c>
      <c r="C28" s="12">
        <v>2797967.5</v>
      </c>
      <c r="D28" s="12">
        <v>-15365.81</v>
      </c>
      <c r="E28" s="12">
        <f t="shared" ref="E28" si="32">C28+D28</f>
        <v>2782601.69</v>
      </c>
      <c r="F28" s="12">
        <v>1101925.77</v>
      </c>
      <c r="G28" s="12">
        <v>1101925.77</v>
      </c>
      <c r="H28" s="12">
        <f t="shared" ref="H28" si="33">E28-F28</f>
        <v>1680675.92</v>
      </c>
    </row>
    <row r="29" spans="1:8" x14ac:dyDescent="0.2">
      <c r="A29" s="4"/>
      <c r="B29" s="15" t="s">
        <v>155</v>
      </c>
      <c r="C29" s="12">
        <v>966630.83</v>
      </c>
      <c r="D29" s="12">
        <v>-34254.449999999997</v>
      </c>
      <c r="E29" s="12">
        <f t="shared" ref="E29" si="34">C29+D29</f>
        <v>932376.38</v>
      </c>
      <c r="F29" s="12">
        <v>269281.98</v>
      </c>
      <c r="G29" s="12">
        <v>269281.98</v>
      </c>
      <c r="H29" s="12">
        <f t="shared" ref="H29" si="35">E29-F29</f>
        <v>663094.4</v>
      </c>
    </row>
    <row r="30" spans="1:8" x14ac:dyDescent="0.2">
      <c r="A30" s="4"/>
      <c r="B30" s="15" t="s">
        <v>156</v>
      </c>
      <c r="C30" s="12">
        <v>103026652.26000001</v>
      </c>
      <c r="D30" s="12">
        <v>107106294.84999999</v>
      </c>
      <c r="E30" s="12">
        <f t="shared" ref="E30" si="36">C30+D30</f>
        <v>210132947.11000001</v>
      </c>
      <c r="F30" s="12">
        <v>45023600.770000003</v>
      </c>
      <c r="G30" s="12">
        <v>45023600.770000003</v>
      </c>
      <c r="H30" s="12">
        <f t="shared" ref="H30" si="37">E30-F30</f>
        <v>165109346.34</v>
      </c>
    </row>
    <row r="31" spans="1:8" x14ac:dyDescent="0.2">
      <c r="A31" s="4"/>
      <c r="B31" s="15" t="s">
        <v>157</v>
      </c>
      <c r="C31" s="12">
        <v>16637597.199999999</v>
      </c>
      <c r="D31" s="12">
        <v>741239.98</v>
      </c>
      <c r="E31" s="12">
        <f t="shared" ref="E31" si="38">C31+D31</f>
        <v>17378837.18</v>
      </c>
      <c r="F31" s="12">
        <v>7291863.0999999996</v>
      </c>
      <c r="G31" s="12">
        <v>7291863.0999999996</v>
      </c>
      <c r="H31" s="12">
        <f t="shared" ref="H31" si="39">E31-F31</f>
        <v>10086974.08</v>
      </c>
    </row>
    <row r="32" spans="1:8" x14ac:dyDescent="0.2">
      <c r="A32" s="4"/>
      <c r="B32" s="15" t="s">
        <v>158</v>
      </c>
      <c r="C32" s="12">
        <v>2448898.77</v>
      </c>
      <c r="D32" s="12">
        <v>-2269646.04</v>
      </c>
      <c r="E32" s="12">
        <f t="shared" ref="E32" si="40">C32+D32</f>
        <v>179252.72999999998</v>
      </c>
      <c r="F32" s="12">
        <v>178614.73</v>
      </c>
      <c r="G32" s="12">
        <v>178614.73</v>
      </c>
      <c r="H32" s="12">
        <f t="shared" ref="H32" si="41">E32-F32</f>
        <v>637.9999999999709</v>
      </c>
    </row>
    <row r="33" spans="1:8" x14ac:dyDescent="0.2">
      <c r="A33" s="4"/>
      <c r="B33" s="15" t="s">
        <v>159</v>
      </c>
      <c r="C33" s="12">
        <v>11341266.23</v>
      </c>
      <c r="D33" s="12">
        <v>-380845.2</v>
      </c>
      <c r="E33" s="12">
        <f t="shared" ref="E33" si="42">C33+D33</f>
        <v>10960421.030000001</v>
      </c>
      <c r="F33" s="12">
        <v>3472119.61</v>
      </c>
      <c r="G33" s="12">
        <v>3472119.61</v>
      </c>
      <c r="H33" s="12">
        <f t="shared" ref="H33" si="43">E33-F33</f>
        <v>7488301.4200000018</v>
      </c>
    </row>
    <row r="34" spans="1:8" x14ac:dyDescent="0.2">
      <c r="A34" s="4"/>
      <c r="B34" s="15" t="s">
        <v>160</v>
      </c>
      <c r="C34" s="12">
        <v>3042055.78</v>
      </c>
      <c r="D34" s="12">
        <v>-46790.96</v>
      </c>
      <c r="E34" s="12">
        <f t="shared" ref="E34" si="44">C34+D34</f>
        <v>2995264.82</v>
      </c>
      <c r="F34" s="12">
        <v>1020983.64</v>
      </c>
      <c r="G34" s="12">
        <v>1020983.64</v>
      </c>
      <c r="H34" s="12">
        <f t="shared" ref="H34" si="45">E34-F34</f>
        <v>1974281.1799999997</v>
      </c>
    </row>
    <row r="35" spans="1:8" x14ac:dyDescent="0.2">
      <c r="A35" s="4"/>
      <c r="B35" s="15" t="s">
        <v>161</v>
      </c>
      <c r="C35" s="12">
        <v>18366469.550000001</v>
      </c>
      <c r="D35" s="12">
        <v>1319151.1599999999</v>
      </c>
      <c r="E35" s="12">
        <f t="shared" ref="E35" si="46">C35+D35</f>
        <v>19685620.710000001</v>
      </c>
      <c r="F35" s="12">
        <v>6929583.6100000003</v>
      </c>
      <c r="G35" s="12">
        <v>6929583.6100000003</v>
      </c>
      <c r="H35" s="12">
        <f t="shared" ref="H35" si="47">E35-F35</f>
        <v>12756037.100000001</v>
      </c>
    </row>
    <row r="36" spans="1:8" x14ac:dyDescent="0.2">
      <c r="A36" s="4"/>
      <c r="B36" s="15" t="s">
        <v>162</v>
      </c>
      <c r="C36" s="12">
        <v>2843337.32</v>
      </c>
      <c r="D36" s="12">
        <v>7464492.2400000002</v>
      </c>
      <c r="E36" s="12">
        <f t="shared" ref="E36" si="48">C36+D36</f>
        <v>10307829.560000001</v>
      </c>
      <c r="F36" s="12">
        <v>1462780.74</v>
      </c>
      <c r="G36" s="12">
        <v>1462780.74</v>
      </c>
      <c r="H36" s="12">
        <f t="shared" ref="H36" si="49">E36-F36</f>
        <v>8845048.8200000003</v>
      </c>
    </row>
    <row r="37" spans="1:8" x14ac:dyDescent="0.2">
      <c r="A37" s="4"/>
      <c r="B37" s="15" t="s">
        <v>163</v>
      </c>
      <c r="C37" s="12">
        <v>3938902.29</v>
      </c>
      <c r="D37" s="12">
        <v>-39101.120000000003</v>
      </c>
      <c r="E37" s="12">
        <f t="shared" ref="E37" si="50">C37+D37</f>
        <v>3899801.17</v>
      </c>
      <c r="F37" s="12">
        <v>1065926.22</v>
      </c>
      <c r="G37" s="12">
        <v>1065926.22</v>
      </c>
      <c r="H37" s="12">
        <f t="shared" ref="H37" si="51">E37-F37</f>
        <v>2833874.95</v>
      </c>
    </row>
    <row r="38" spans="1:8" x14ac:dyDescent="0.2">
      <c r="A38" s="4"/>
      <c r="B38" s="15" t="s">
        <v>164</v>
      </c>
      <c r="C38" s="12">
        <v>14350387.51</v>
      </c>
      <c r="D38" s="12">
        <v>3164958.93</v>
      </c>
      <c r="E38" s="12">
        <f t="shared" ref="E38" si="52">C38+D38</f>
        <v>17515346.440000001</v>
      </c>
      <c r="F38" s="12">
        <v>5549488.3399999999</v>
      </c>
      <c r="G38" s="12">
        <v>5549488.3399999999</v>
      </c>
      <c r="H38" s="12">
        <f t="shared" ref="H38" si="53">E38-F38</f>
        <v>11965858.100000001</v>
      </c>
    </row>
    <row r="39" spans="1:8" x14ac:dyDescent="0.2">
      <c r="A39" s="4"/>
      <c r="B39" s="15" t="s">
        <v>165</v>
      </c>
      <c r="C39" s="12">
        <v>28111973.43</v>
      </c>
      <c r="D39" s="12">
        <v>-20083595.530000001</v>
      </c>
      <c r="E39" s="12">
        <f t="shared" ref="E39" si="54">C39+D39</f>
        <v>8028377.8999999985</v>
      </c>
      <c r="F39" s="12">
        <v>8027629.7000000002</v>
      </c>
      <c r="G39" s="12">
        <v>8027629.7000000002</v>
      </c>
      <c r="H39" s="12">
        <f t="shared" ref="H39" si="55">E39-F39</f>
        <v>748.19999999832362</v>
      </c>
    </row>
    <row r="40" spans="1:8" x14ac:dyDescent="0.2">
      <c r="A40" s="4"/>
      <c r="B40" s="15" t="s">
        <v>166</v>
      </c>
      <c r="C40" s="12">
        <v>12351006.539999999</v>
      </c>
      <c r="D40" s="12">
        <v>-11153281.07</v>
      </c>
      <c r="E40" s="12">
        <f t="shared" ref="E40" si="56">C40+D40</f>
        <v>1197725.4699999988</v>
      </c>
      <c r="F40" s="12">
        <v>1197725.47</v>
      </c>
      <c r="G40" s="12">
        <v>1197725.47</v>
      </c>
      <c r="H40" s="12">
        <f t="shared" ref="H40" si="57">E40-F40</f>
        <v>0</v>
      </c>
    </row>
    <row r="41" spans="1:8" x14ac:dyDescent="0.2">
      <c r="A41" s="4"/>
      <c r="B41" s="15" t="s">
        <v>167</v>
      </c>
      <c r="C41" s="12">
        <v>7666419.0499999998</v>
      </c>
      <c r="D41" s="12">
        <v>2459438.84</v>
      </c>
      <c r="E41" s="12">
        <f t="shared" ref="E41" si="58">C41+D41</f>
        <v>10125857.890000001</v>
      </c>
      <c r="F41" s="12">
        <v>1549608.61</v>
      </c>
      <c r="G41" s="12">
        <v>1549608.61</v>
      </c>
      <c r="H41" s="12">
        <f t="shared" ref="H41" si="59">E41-F41</f>
        <v>8576249.2800000012</v>
      </c>
    </row>
    <row r="42" spans="1:8" x14ac:dyDescent="0.2">
      <c r="A42" s="4"/>
      <c r="B42" s="15" t="s">
        <v>168</v>
      </c>
      <c r="C42" s="12">
        <v>10271448.300000001</v>
      </c>
      <c r="D42" s="12">
        <v>-6628901.1799999997</v>
      </c>
      <c r="E42" s="12">
        <f t="shared" ref="E42" si="60">C42+D42</f>
        <v>3642547.120000001</v>
      </c>
      <c r="F42" s="12">
        <v>3642547.12</v>
      </c>
      <c r="G42" s="12">
        <v>3642547.12</v>
      </c>
      <c r="H42" s="12">
        <f t="shared" ref="H42" si="61">E42-F42</f>
        <v>0</v>
      </c>
    </row>
    <row r="43" spans="1:8" x14ac:dyDescent="0.2">
      <c r="A43" s="4"/>
      <c r="B43" s="15" t="s">
        <v>169</v>
      </c>
      <c r="C43" s="12">
        <v>5556990.96</v>
      </c>
      <c r="D43" s="12">
        <v>6017828.0099999998</v>
      </c>
      <c r="E43" s="12">
        <f t="shared" ref="E43" si="62">C43+D43</f>
        <v>11574818.969999999</v>
      </c>
      <c r="F43" s="12">
        <v>1617878.32</v>
      </c>
      <c r="G43" s="12">
        <v>1617878.32</v>
      </c>
      <c r="H43" s="12">
        <f t="shared" ref="H43" si="63">E43-F43</f>
        <v>9956940.6499999985</v>
      </c>
    </row>
    <row r="44" spans="1:8" x14ac:dyDescent="0.2">
      <c r="A44" s="4"/>
      <c r="B44" s="15" t="s">
        <v>170</v>
      </c>
      <c r="C44" s="12">
        <v>9782111.5500000007</v>
      </c>
      <c r="D44" s="12">
        <v>-8537330.6600000001</v>
      </c>
      <c r="E44" s="12">
        <f t="shared" ref="E44" si="64">C44+D44</f>
        <v>1244780.8900000006</v>
      </c>
      <c r="F44" s="12">
        <v>1244780.8899999999</v>
      </c>
      <c r="G44" s="12">
        <v>1244780.8899999999</v>
      </c>
      <c r="H44" s="12">
        <f t="shared" ref="H44" si="65">E44-F44</f>
        <v>0</v>
      </c>
    </row>
    <row r="45" spans="1:8" x14ac:dyDescent="0.2">
      <c r="A45" s="4"/>
      <c r="B45" s="15" t="s">
        <v>171</v>
      </c>
      <c r="C45" s="12">
        <v>6288074.3300000001</v>
      </c>
      <c r="D45" s="12">
        <v>-5267056.3600000003</v>
      </c>
      <c r="E45" s="12">
        <f t="shared" ref="E45" si="66">C45+D45</f>
        <v>1021017.9699999997</v>
      </c>
      <c r="F45" s="12">
        <v>1018408.33</v>
      </c>
      <c r="G45" s="12">
        <v>1018408.33</v>
      </c>
      <c r="H45" s="12">
        <f t="shared" ref="H45" si="67">E45-F45</f>
        <v>2609.6399999997811</v>
      </c>
    </row>
    <row r="46" spans="1:8" x14ac:dyDescent="0.2">
      <c r="A46" s="4"/>
      <c r="B46" s="15" t="s">
        <v>172</v>
      </c>
      <c r="C46" s="12">
        <v>14229281.76</v>
      </c>
      <c r="D46" s="12">
        <v>-11920183.439999999</v>
      </c>
      <c r="E46" s="12">
        <f t="shared" ref="E46" si="68">C46+D46</f>
        <v>2309098.3200000003</v>
      </c>
      <c r="F46" s="12">
        <v>2302371.66</v>
      </c>
      <c r="G46" s="12">
        <v>2302371.66</v>
      </c>
      <c r="H46" s="12">
        <f t="shared" ref="H46" si="69">E46-F46</f>
        <v>6726.660000000149</v>
      </c>
    </row>
    <row r="47" spans="1:8" x14ac:dyDescent="0.2">
      <c r="A47" s="4"/>
      <c r="B47" s="15" t="s">
        <v>173</v>
      </c>
      <c r="C47" s="12">
        <v>21801395.289999999</v>
      </c>
      <c r="D47" s="12">
        <v>551472.81999999995</v>
      </c>
      <c r="E47" s="12">
        <f t="shared" ref="E47" si="70">C47+D47</f>
        <v>22352868.109999999</v>
      </c>
      <c r="F47" s="12">
        <v>6890153.0999999996</v>
      </c>
      <c r="G47" s="12">
        <v>6890153.0999999996</v>
      </c>
      <c r="H47" s="12">
        <f t="shared" ref="H47" si="71">E47-F47</f>
        <v>15462715.01</v>
      </c>
    </row>
    <row r="48" spans="1:8" x14ac:dyDescent="0.2">
      <c r="A48" s="4"/>
      <c r="B48" s="15" t="s">
        <v>174</v>
      </c>
      <c r="C48" s="12">
        <v>30295507.870000001</v>
      </c>
      <c r="D48" s="12">
        <v>11301649.970000001</v>
      </c>
      <c r="E48" s="12">
        <f t="shared" ref="E48" si="72">C48+D48</f>
        <v>41597157.840000004</v>
      </c>
      <c r="F48" s="12">
        <v>12639089.98</v>
      </c>
      <c r="G48" s="12">
        <v>12639089.98</v>
      </c>
      <c r="H48" s="12">
        <f t="shared" ref="H48" si="73">E48-F48</f>
        <v>28958067.860000003</v>
      </c>
    </row>
    <row r="49" spans="1:8" x14ac:dyDescent="0.2">
      <c r="A49" s="4"/>
      <c r="B49" s="15" t="s">
        <v>175</v>
      </c>
      <c r="C49" s="12">
        <v>13269577.619999999</v>
      </c>
      <c r="D49" s="12">
        <v>141097.81</v>
      </c>
      <c r="E49" s="12">
        <f t="shared" ref="E49" si="74">C49+D49</f>
        <v>13410675.43</v>
      </c>
      <c r="F49" s="12">
        <v>5291433.75</v>
      </c>
      <c r="G49" s="12">
        <v>5291433.75</v>
      </c>
      <c r="H49" s="12">
        <f t="shared" ref="H49" si="75">E49-F49</f>
        <v>8119241.6799999997</v>
      </c>
    </row>
    <row r="50" spans="1:8" x14ac:dyDescent="0.2">
      <c r="A50" s="4"/>
      <c r="B50" s="15" t="s">
        <v>176</v>
      </c>
      <c r="C50" s="12">
        <v>3798750.21</v>
      </c>
      <c r="D50" s="12">
        <v>-21716.39</v>
      </c>
      <c r="E50" s="12">
        <f t="shared" ref="E50" si="76">C50+D50</f>
        <v>3777033.82</v>
      </c>
      <c r="F50" s="12">
        <v>1630236.68</v>
      </c>
      <c r="G50" s="12">
        <v>1630236.68</v>
      </c>
      <c r="H50" s="12">
        <f t="shared" ref="H50" si="77">E50-F50</f>
        <v>2146797.1399999997</v>
      </c>
    </row>
    <row r="51" spans="1:8" x14ac:dyDescent="0.2">
      <c r="A51" s="4"/>
      <c r="B51" s="15" t="s">
        <v>177</v>
      </c>
      <c r="C51" s="12">
        <v>30438775.02</v>
      </c>
      <c r="D51" s="12">
        <v>13828730.720000001</v>
      </c>
      <c r="E51" s="12">
        <f t="shared" ref="E51" si="78">C51+D51</f>
        <v>44267505.740000002</v>
      </c>
      <c r="F51" s="12">
        <v>6551981.8899999997</v>
      </c>
      <c r="G51" s="12">
        <v>6551981.8899999997</v>
      </c>
      <c r="H51" s="12">
        <f t="shared" ref="H51" si="79">E51-F51</f>
        <v>37715523.850000001</v>
      </c>
    </row>
    <row r="52" spans="1:8" x14ac:dyDescent="0.2">
      <c r="A52" s="4"/>
      <c r="B52" s="15" t="s">
        <v>178</v>
      </c>
      <c r="C52" s="12">
        <v>2403869.06</v>
      </c>
      <c r="D52" s="12">
        <v>-74713.61</v>
      </c>
      <c r="E52" s="12">
        <f t="shared" ref="E52" si="80">C52+D52</f>
        <v>2329155.4500000002</v>
      </c>
      <c r="F52" s="12">
        <v>957576.38</v>
      </c>
      <c r="G52" s="12">
        <v>957576.38</v>
      </c>
      <c r="H52" s="12">
        <f t="shared" ref="H52" si="81">E52-F52</f>
        <v>1371579.0700000003</v>
      </c>
    </row>
    <row r="53" spans="1:8" x14ac:dyDescent="0.2">
      <c r="A53" s="4"/>
      <c r="B53" s="15" t="s">
        <v>179</v>
      </c>
      <c r="C53" s="12">
        <v>3337533.97</v>
      </c>
      <c r="D53" s="12">
        <v>-80750.62</v>
      </c>
      <c r="E53" s="12">
        <f t="shared" ref="E53" si="82">C53+D53</f>
        <v>3256783.35</v>
      </c>
      <c r="F53" s="12">
        <v>1006201.99</v>
      </c>
      <c r="G53" s="12">
        <v>1006201.99</v>
      </c>
      <c r="H53" s="12">
        <f t="shared" ref="H53" si="83">E53-F53</f>
        <v>2250581.3600000003</v>
      </c>
    </row>
    <row r="54" spans="1:8" x14ac:dyDescent="0.2">
      <c r="A54" s="4"/>
      <c r="B54" s="15" t="s">
        <v>180</v>
      </c>
      <c r="C54" s="12">
        <v>2081931.05</v>
      </c>
      <c r="D54" s="12">
        <v>-1795648.57</v>
      </c>
      <c r="E54" s="12">
        <f t="shared" ref="E54" si="84">C54+D54</f>
        <v>286282.48</v>
      </c>
      <c r="F54" s="12">
        <v>286282.48</v>
      </c>
      <c r="G54" s="12">
        <v>286282.48</v>
      </c>
      <c r="H54" s="12">
        <f t="shared" ref="H54" si="85">E54-F54</f>
        <v>0</v>
      </c>
    </row>
    <row r="55" spans="1:8" x14ac:dyDescent="0.2">
      <c r="A55" s="4"/>
      <c r="B55" s="15" t="s">
        <v>181</v>
      </c>
      <c r="C55" s="12">
        <v>0</v>
      </c>
      <c r="D55" s="12">
        <v>34447585.350000001</v>
      </c>
      <c r="E55" s="12">
        <f t="shared" ref="E55" si="86">C55+D55</f>
        <v>34447585.350000001</v>
      </c>
      <c r="F55" s="12">
        <v>4122500.56</v>
      </c>
      <c r="G55" s="12">
        <v>4120644.56</v>
      </c>
      <c r="H55" s="12">
        <f t="shared" ref="H55" si="87">E55-F55</f>
        <v>30325084.790000003</v>
      </c>
    </row>
    <row r="56" spans="1:8" x14ac:dyDescent="0.2">
      <c r="A56" s="4"/>
      <c r="B56" s="15" t="s">
        <v>182</v>
      </c>
      <c r="C56" s="12">
        <v>0</v>
      </c>
      <c r="D56" s="12">
        <v>7095178.0700000003</v>
      </c>
      <c r="E56" s="12">
        <f t="shared" ref="E56" si="88">C56+D56</f>
        <v>7095178.0700000003</v>
      </c>
      <c r="F56" s="12">
        <v>2957617.53</v>
      </c>
      <c r="G56" s="12">
        <v>2957617.53</v>
      </c>
      <c r="H56" s="12">
        <f t="shared" ref="H56" si="89">E56-F56</f>
        <v>4137560.5400000005</v>
      </c>
    </row>
    <row r="57" spans="1:8" x14ac:dyDescent="0.2">
      <c r="A57" s="4"/>
      <c r="B57" s="15" t="s">
        <v>183</v>
      </c>
      <c r="C57" s="12">
        <v>0</v>
      </c>
      <c r="D57" s="12">
        <v>3738587.73</v>
      </c>
      <c r="E57" s="12">
        <f t="shared" ref="E57" si="90">C57+D57</f>
        <v>3738587.73</v>
      </c>
      <c r="F57" s="12">
        <v>665824.38</v>
      </c>
      <c r="G57" s="12">
        <v>665824.38</v>
      </c>
      <c r="H57" s="12">
        <f t="shared" ref="H57" si="91">E57-F57</f>
        <v>3072763.35</v>
      </c>
    </row>
    <row r="58" spans="1:8" x14ac:dyDescent="0.2">
      <c r="A58" s="4"/>
      <c r="B58" s="15" t="s">
        <v>184</v>
      </c>
      <c r="C58" s="12">
        <v>0</v>
      </c>
      <c r="D58" s="12">
        <v>6338467.7000000002</v>
      </c>
      <c r="E58" s="12">
        <f t="shared" ref="E58" si="92">C58+D58</f>
        <v>6338467.7000000002</v>
      </c>
      <c r="F58" s="12">
        <v>1291176.51</v>
      </c>
      <c r="G58" s="12">
        <v>1291176.51</v>
      </c>
      <c r="H58" s="12">
        <f t="shared" ref="H58" si="93">E58-F58</f>
        <v>5047291.1900000004</v>
      </c>
    </row>
    <row r="59" spans="1:8" x14ac:dyDescent="0.2">
      <c r="A59" s="4"/>
      <c r="B59" s="15" t="s">
        <v>185</v>
      </c>
      <c r="C59" s="12">
        <v>0</v>
      </c>
      <c r="D59" s="12">
        <v>20041090.149999999</v>
      </c>
      <c r="E59" s="12">
        <f t="shared" ref="E59" si="94">C59+D59</f>
        <v>20041090.149999999</v>
      </c>
      <c r="F59" s="12">
        <v>6559881.1200000001</v>
      </c>
      <c r="G59" s="12">
        <v>6559881.1200000001</v>
      </c>
      <c r="H59" s="12">
        <f t="shared" ref="H59" si="95">E59-F59</f>
        <v>13481209.029999997</v>
      </c>
    </row>
    <row r="60" spans="1:8" x14ac:dyDescent="0.2">
      <c r="A60" s="4"/>
      <c r="B60" s="15" t="s">
        <v>186</v>
      </c>
      <c r="C60" s="12">
        <v>0</v>
      </c>
      <c r="D60" s="12">
        <v>10521475.08</v>
      </c>
      <c r="E60" s="12">
        <f t="shared" ref="E60" si="96">C60+D60</f>
        <v>10521475.08</v>
      </c>
      <c r="F60" s="12">
        <v>1600833.11</v>
      </c>
      <c r="G60" s="12">
        <v>1600833.11</v>
      </c>
      <c r="H60" s="12">
        <f t="shared" ref="H60" si="97">E60-F60</f>
        <v>8920641.9700000007</v>
      </c>
    </row>
    <row r="61" spans="1:8" x14ac:dyDescent="0.2">
      <c r="A61" s="4"/>
      <c r="B61" s="15" t="s">
        <v>187</v>
      </c>
      <c r="C61" s="12">
        <v>0</v>
      </c>
      <c r="D61" s="12">
        <v>8158927.9400000004</v>
      </c>
      <c r="E61" s="12">
        <f t="shared" ref="E61" si="98">C61+D61</f>
        <v>8158927.9400000004</v>
      </c>
      <c r="F61" s="12">
        <v>1156280.1000000001</v>
      </c>
      <c r="G61" s="12">
        <v>1156280.1000000001</v>
      </c>
      <c r="H61" s="12">
        <f t="shared" ref="H61" si="99">E61-F61</f>
        <v>7002647.8399999999</v>
      </c>
    </row>
    <row r="62" spans="1:8" x14ac:dyDescent="0.2">
      <c r="A62" s="4"/>
      <c r="B62" s="15" t="s">
        <v>188</v>
      </c>
      <c r="C62" s="12">
        <v>0</v>
      </c>
      <c r="D62" s="12">
        <v>5247302.26</v>
      </c>
      <c r="E62" s="12">
        <f t="shared" ref="E62" si="100">C62+D62</f>
        <v>5247302.26</v>
      </c>
      <c r="F62" s="12">
        <v>1179246.7</v>
      </c>
      <c r="G62" s="12">
        <v>1179246.7</v>
      </c>
      <c r="H62" s="12">
        <f t="shared" ref="H62" si="101">E62-F62</f>
        <v>4068055.5599999996</v>
      </c>
    </row>
    <row r="63" spans="1:8" x14ac:dyDescent="0.2">
      <c r="A63" s="4"/>
      <c r="B63" s="15"/>
      <c r="C63" s="12"/>
      <c r="D63" s="12"/>
      <c r="E63" s="12"/>
      <c r="F63" s="12"/>
      <c r="G63" s="12"/>
      <c r="H63" s="12"/>
    </row>
    <row r="64" spans="1:8" x14ac:dyDescent="0.2">
      <c r="A64" s="17"/>
      <c r="B64" s="31" t="s">
        <v>51</v>
      </c>
      <c r="C64" s="40">
        <f t="shared" ref="C64:H64" si="102">SUM(C6:C63)</f>
        <v>834524073.8299998</v>
      </c>
      <c r="D64" s="40">
        <f t="shared" si="102"/>
        <v>208207894.03999996</v>
      </c>
      <c r="E64" s="40">
        <f t="shared" si="102"/>
        <v>1042731967.8700004</v>
      </c>
      <c r="F64" s="40">
        <f t="shared" si="102"/>
        <v>285118530.68999994</v>
      </c>
      <c r="G64" s="40">
        <f t="shared" si="102"/>
        <v>285125853.28999996</v>
      </c>
      <c r="H64" s="40">
        <f t="shared" si="102"/>
        <v>757613437.18000007</v>
      </c>
    </row>
    <row r="67" spans="1:8" ht="45" customHeight="1" x14ac:dyDescent="0.2">
      <c r="A67" s="41" t="s">
        <v>126</v>
      </c>
      <c r="B67" s="42"/>
      <c r="C67" s="42"/>
      <c r="D67" s="42"/>
      <c r="E67" s="42"/>
      <c r="F67" s="42"/>
      <c r="G67" s="42"/>
      <c r="H67" s="43"/>
    </row>
    <row r="68" spans="1:8" x14ac:dyDescent="0.2">
      <c r="A68" s="46" t="s">
        <v>52</v>
      </c>
      <c r="B68" s="47"/>
      <c r="C68" s="41" t="s">
        <v>58</v>
      </c>
      <c r="D68" s="42"/>
      <c r="E68" s="42"/>
      <c r="F68" s="42"/>
      <c r="G68" s="43"/>
      <c r="H68" s="44" t="s">
        <v>57</v>
      </c>
    </row>
    <row r="69" spans="1:8" ht="20.399999999999999" x14ac:dyDescent="0.2">
      <c r="A69" s="48"/>
      <c r="B69" s="49"/>
      <c r="C69" s="8" t="s">
        <v>53</v>
      </c>
      <c r="D69" s="8" t="s">
        <v>123</v>
      </c>
      <c r="E69" s="8" t="s">
        <v>54</v>
      </c>
      <c r="F69" s="8" t="s">
        <v>55</v>
      </c>
      <c r="G69" s="8" t="s">
        <v>56</v>
      </c>
      <c r="H69" s="45"/>
    </row>
    <row r="70" spans="1:8" x14ac:dyDescent="0.2">
      <c r="A70" s="50"/>
      <c r="B70" s="51"/>
      <c r="C70" s="9">
        <v>1</v>
      </c>
      <c r="D70" s="9">
        <v>2</v>
      </c>
      <c r="E70" s="9" t="s">
        <v>124</v>
      </c>
      <c r="F70" s="9">
        <v>4</v>
      </c>
      <c r="G70" s="9">
        <v>5</v>
      </c>
      <c r="H70" s="9" t="s">
        <v>125</v>
      </c>
    </row>
    <row r="71" spans="1:8" x14ac:dyDescent="0.2">
      <c r="A71" s="4"/>
      <c r="B71" s="2" t="s">
        <v>8</v>
      </c>
      <c r="C71" s="12">
        <v>0</v>
      </c>
      <c r="D71" s="12">
        <v>0</v>
      </c>
      <c r="E71" s="12">
        <f>C71+D71</f>
        <v>0</v>
      </c>
      <c r="F71" s="12">
        <v>0</v>
      </c>
      <c r="G71" s="12">
        <v>0</v>
      </c>
      <c r="H71" s="12">
        <f>E71-F71</f>
        <v>0</v>
      </c>
    </row>
    <row r="72" spans="1:8" x14ac:dyDescent="0.2">
      <c r="A72" s="4"/>
      <c r="B72" s="2" t="s">
        <v>9</v>
      </c>
      <c r="C72" s="12">
        <v>0</v>
      </c>
      <c r="D72" s="12">
        <v>0</v>
      </c>
      <c r="E72" s="12">
        <f t="shared" ref="E72:E74" si="103">C72+D72</f>
        <v>0</v>
      </c>
      <c r="F72" s="12">
        <v>0</v>
      </c>
      <c r="G72" s="12">
        <v>0</v>
      </c>
      <c r="H72" s="12">
        <f t="shared" ref="H72:H74" si="104">E72-F72</f>
        <v>0</v>
      </c>
    </row>
    <row r="73" spans="1:8" x14ac:dyDescent="0.2">
      <c r="A73" s="4"/>
      <c r="B73" s="2" t="s">
        <v>10</v>
      </c>
      <c r="C73" s="12">
        <v>0</v>
      </c>
      <c r="D73" s="12">
        <v>0</v>
      </c>
      <c r="E73" s="12">
        <f t="shared" si="103"/>
        <v>0</v>
      </c>
      <c r="F73" s="12">
        <v>0</v>
      </c>
      <c r="G73" s="12">
        <v>0</v>
      </c>
      <c r="H73" s="12">
        <f t="shared" si="104"/>
        <v>0</v>
      </c>
    </row>
    <row r="74" spans="1:8" x14ac:dyDescent="0.2">
      <c r="A74" s="4"/>
      <c r="B74" s="2" t="s">
        <v>128</v>
      </c>
      <c r="C74" s="12">
        <v>0</v>
      </c>
      <c r="D74" s="12">
        <v>0</v>
      </c>
      <c r="E74" s="12">
        <f t="shared" si="103"/>
        <v>0</v>
      </c>
      <c r="F74" s="12">
        <v>0</v>
      </c>
      <c r="G74" s="12">
        <v>0</v>
      </c>
      <c r="H74" s="12">
        <f t="shared" si="104"/>
        <v>0</v>
      </c>
    </row>
    <row r="75" spans="1:8" x14ac:dyDescent="0.2">
      <c r="A75" s="17"/>
      <c r="B75" s="31" t="s">
        <v>51</v>
      </c>
      <c r="C75" s="40">
        <f t="shared" ref="C75:H75" si="105">SUM(C71:C74)</f>
        <v>0</v>
      </c>
      <c r="D75" s="40">
        <f t="shared" si="105"/>
        <v>0</v>
      </c>
      <c r="E75" s="40">
        <f t="shared" si="105"/>
        <v>0</v>
      </c>
      <c r="F75" s="40">
        <f t="shared" si="105"/>
        <v>0</v>
      </c>
      <c r="G75" s="40">
        <f t="shared" si="105"/>
        <v>0</v>
      </c>
      <c r="H75" s="40">
        <f t="shared" si="105"/>
        <v>0</v>
      </c>
    </row>
    <row r="78" spans="1:8" ht="45" customHeight="1" x14ac:dyDescent="0.2">
      <c r="A78" s="41" t="s">
        <v>190</v>
      </c>
      <c r="B78" s="42"/>
      <c r="C78" s="42"/>
      <c r="D78" s="42"/>
      <c r="E78" s="42"/>
      <c r="F78" s="42"/>
      <c r="G78" s="42"/>
      <c r="H78" s="43"/>
    </row>
    <row r="79" spans="1:8" x14ac:dyDescent="0.2">
      <c r="A79" s="46" t="s">
        <v>52</v>
      </c>
      <c r="B79" s="47"/>
      <c r="C79" s="41" t="s">
        <v>58</v>
      </c>
      <c r="D79" s="42"/>
      <c r="E79" s="42"/>
      <c r="F79" s="42"/>
      <c r="G79" s="43"/>
      <c r="H79" s="44" t="s">
        <v>57</v>
      </c>
    </row>
    <row r="80" spans="1:8" ht="20.399999999999999" x14ac:dyDescent="0.2">
      <c r="A80" s="48"/>
      <c r="B80" s="49"/>
      <c r="C80" s="8" t="s">
        <v>53</v>
      </c>
      <c r="D80" s="8" t="s">
        <v>123</v>
      </c>
      <c r="E80" s="8" t="s">
        <v>54</v>
      </c>
      <c r="F80" s="8" t="s">
        <v>55</v>
      </c>
      <c r="G80" s="8" t="s">
        <v>56</v>
      </c>
      <c r="H80" s="45"/>
    </row>
    <row r="81" spans="1:8" x14ac:dyDescent="0.2">
      <c r="A81" s="50"/>
      <c r="B81" s="51"/>
      <c r="C81" s="9">
        <v>1</v>
      </c>
      <c r="D81" s="9">
        <v>2</v>
      </c>
      <c r="E81" s="9" t="s">
        <v>124</v>
      </c>
      <c r="F81" s="9">
        <v>4</v>
      </c>
      <c r="G81" s="9">
        <v>5</v>
      </c>
      <c r="H81" s="9" t="s">
        <v>125</v>
      </c>
    </row>
    <row r="82" spans="1:8" x14ac:dyDescent="0.2">
      <c r="A82" s="4"/>
      <c r="B82" s="19" t="s">
        <v>12</v>
      </c>
      <c r="C82" s="12">
        <v>834524073.83000004</v>
      </c>
      <c r="D82" s="12">
        <v>208207894.03999999</v>
      </c>
      <c r="E82" s="12">
        <f t="shared" ref="E82:E88" si="106">C82+D82</f>
        <v>1042731967.87</v>
      </c>
      <c r="F82" s="12">
        <v>285118530.69</v>
      </c>
      <c r="G82" s="12">
        <v>285125853.29000002</v>
      </c>
      <c r="H82" s="12">
        <f t="shared" ref="H82:H88" si="107">E82-F82</f>
        <v>757613437.18000007</v>
      </c>
    </row>
    <row r="83" spans="1:8" x14ac:dyDescent="0.2">
      <c r="A83" s="4"/>
      <c r="B83" s="19" t="s">
        <v>11</v>
      </c>
      <c r="C83" s="12">
        <v>0</v>
      </c>
      <c r="D83" s="12">
        <v>0</v>
      </c>
      <c r="E83" s="12">
        <f t="shared" si="106"/>
        <v>0</v>
      </c>
      <c r="F83" s="12">
        <v>0</v>
      </c>
      <c r="G83" s="12">
        <v>0</v>
      </c>
      <c r="H83" s="12">
        <f t="shared" si="107"/>
        <v>0</v>
      </c>
    </row>
    <row r="84" spans="1:8" x14ac:dyDescent="0.2">
      <c r="A84" s="4"/>
      <c r="B84" s="19" t="s">
        <v>13</v>
      </c>
      <c r="C84" s="12">
        <v>0</v>
      </c>
      <c r="D84" s="12">
        <v>0</v>
      </c>
      <c r="E84" s="12">
        <f t="shared" si="106"/>
        <v>0</v>
      </c>
      <c r="F84" s="12">
        <v>0</v>
      </c>
      <c r="G84" s="12">
        <v>0</v>
      </c>
      <c r="H84" s="12">
        <f t="shared" si="107"/>
        <v>0</v>
      </c>
    </row>
    <row r="85" spans="1:8" x14ac:dyDescent="0.2">
      <c r="A85" s="4"/>
      <c r="B85" s="19" t="s">
        <v>25</v>
      </c>
      <c r="C85" s="12">
        <v>0</v>
      </c>
      <c r="D85" s="12">
        <v>0</v>
      </c>
      <c r="E85" s="12">
        <f t="shared" si="106"/>
        <v>0</v>
      </c>
      <c r="F85" s="12">
        <v>0</v>
      </c>
      <c r="G85" s="12">
        <v>0</v>
      </c>
      <c r="H85" s="12">
        <f t="shared" si="107"/>
        <v>0</v>
      </c>
    </row>
    <row r="86" spans="1:8" ht="11.25" customHeight="1" x14ac:dyDescent="0.2">
      <c r="A86" s="4"/>
      <c r="B86" s="19" t="s">
        <v>26</v>
      </c>
      <c r="C86" s="12">
        <v>0</v>
      </c>
      <c r="D86" s="12">
        <v>0</v>
      </c>
      <c r="E86" s="12">
        <f t="shared" si="106"/>
        <v>0</v>
      </c>
      <c r="F86" s="12">
        <v>0</v>
      </c>
      <c r="G86" s="12">
        <v>0</v>
      </c>
      <c r="H86" s="12">
        <f t="shared" si="107"/>
        <v>0</v>
      </c>
    </row>
    <row r="87" spans="1:8" x14ac:dyDescent="0.2">
      <c r="A87" s="4"/>
      <c r="B87" s="19" t="s">
        <v>33</v>
      </c>
      <c r="C87" s="12">
        <v>0</v>
      </c>
      <c r="D87" s="12">
        <v>0</v>
      </c>
      <c r="E87" s="12">
        <f t="shared" si="106"/>
        <v>0</v>
      </c>
      <c r="F87" s="12">
        <v>0</v>
      </c>
      <c r="G87" s="12">
        <v>0</v>
      </c>
      <c r="H87" s="12">
        <f t="shared" si="107"/>
        <v>0</v>
      </c>
    </row>
    <row r="88" spans="1:8" x14ac:dyDescent="0.2">
      <c r="A88" s="4"/>
      <c r="B88" s="19" t="s">
        <v>14</v>
      </c>
      <c r="C88" s="12">
        <v>0</v>
      </c>
      <c r="D88" s="12">
        <v>0</v>
      </c>
      <c r="E88" s="12">
        <f t="shared" si="106"/>
        <v>0</v>
      </c>
      <c r="F88" s="12">
        <v>0</v>
      </c>
      <c r="G88" s="12">
        <v>0</v>
      </c>
      <c r="H88" s="12">
        <f t="shared" si="107"/>
        <v>0</v>
      </c>
    </row>
    <row r="89" spans="1:8" x14ac:dyDescent="0.2">
      <c r="A89" s="17"/>
      <c r="B89" s="31" t="s">
        <v>51</v>
      </c>
      <c r="C89" s="40">
        <f t="shared" ref="C89:H89" si="108">SUM(C82:C88)</f>
        <v>834524073.83000004</v>
      </c>
      <c r="D89" s="40">
        <f t="shared" si="108"/>
        <v>208207894.03999999</v>
      </c>
      <c r="E89" s="40">
        <f t="shared" si="108"/>
        <v>1042731967.87</v>
      </c>
      <c r="F89" s="40">
        <f t="shared" si="108"/>
        <v>285118530.69</v>
      </c>
      <c r="G89" s="40">
        <f t="shared" si="108"/>
        <v>285125853.29000002</v>
      </c>
      <c r="H89" s="40">
        <f t="shared" si="108"/>
        <v>757613437.18000007</v>
      </c>
    </row>
    <row r="91" spans="1:8" x14ac:dyDescent="0.2">
      <c r="A91" s="1" t="s">
        <v>127</v>
      </c>
    </row>
  </sheetData>
  <sheetProtection formatCells="0" formatColumns="0" formatRows="0" insertRows="0" deleteRows="0" autoFilter="0"/>
  <mergeCells count="12">
    <mergeCell ref="A78:H78"/>
    <mergeCell ref="A79:B81"/>
    <mergeCell ref="C79:G79"/>
    <mergeCell ref="H79:H80"/>
    <mergeCell ref="C68:G68"/>
    <mergeCell ref="H68:H69"/>
    <mergeCell ref="A1:H1"/>
    <mergeCell ref="A2:B4"/>
    <mergeCell ref="A67:H67"/>
    <mergeCell ref="A68:B7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1.28515625" style="3" customWidth="1"/>
    <col min="2" max="2" width="79" style="3" customWidth="1"/>
    <col min="3" max="8" width="18.28515625" style="3" customWidth="1"/>
    <col min="9" max="16384" width="12" style="3"/>
  </cols>
  <sheetData>
    <row r="1" spans="1:8" ht="50.1" customHeight="1" x14ac:dyDescent="0.2">
      <c r="A1" s="41" t="s">
        <v>191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52</v>
      </c>
      <c r="B2" s="47"/>
      <c r="C2" s="41" t="s">
        <v>58</v>
      </c>
      <c r="D2" s="42"/>
      <c r="E2" s="42"/>
      <c r="F2" s="42"/>
      <c r="G2" s="43"/>
      <c r="H2" s="44" t="s">
        <v>57</v>
      </c>
    </row>
    <row r="3" spans="1:8" ht="24.9" customHeight="1" x14ac:dyDescent="0.2">
      <c r="A3" s="48"/>
      <c r="B3" s="49"/>
      <c r="C3" s="8" t="s">
        <v>53</v>
      </c>
      <c r="D3" s="8" t="s">
        <v>123</v>
      </c>
      <c r="E3" s="8" t="s">
        <v>54</v>
      </c>
      <c r="F3" s="8" t="s">
        <v>55</v>
      </c>
      <c r="G3" s="8" t="s">
        <v>56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124</v>
      </c>
      <c r="F4" s="9">
        <v>4</v>
      </c>
      <c r="G4" s="9">
        <v>5</v>
      </c>
      <c r="H4" s="9" t="s">
        <v>125</v>
      </c>
    </row>
    <row r="5" spans="1:8" x14ac:dyDescent="0.2">
      <c r="A5" s="24" t="s">
        <v>15</v>
      </c>
      <c r="B5" s="23"/>
      <c r="C5" s="35">
        <f t="shared" ref="C5:H5" si="0">SUM(C6:C13)</f>
        <v>431510655.00999999</v>
      </c>
      <c r="D5" s="35">
        <f t="shared" si="0"/>
        <v>74055703.980000004</v>
      </c>
      <c r="E5" s="35">
        <f t="shared" si="0"/>
        <v>505566358.99000001</v>
      </c>
      <c r="F5" s="35">
        <f t="shared" si="0"/>
        <v>129863152.25999999</v>
      </c>
      <c r="G5" s="35">
        <f t="shared" si="0"/>
        <v>129872330.85999998</v>
      </c>
      <c r="H5" s="35">
        <f t="shared" si="0"/>
        <v>375703206.73000002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129</v>
      </c>
      <c r="C8" s="12">
        <v>56439654.390000001</v>
      </c>
      <c r="D8" s="12">
        <v>38659619.75</v>
      </c>
      <c r="E8" s="12">
        <f t="shared" si="1"/>
        <v>95099274.140000001</v>
      </c>
      <c r="F8" s="12">
        <v>20598486.420000002</v>
      </c>
      <c r="G8" s="12">
        <v>20592825.620000001</v>
      </c>
      <c r="H8" s="12">
        <f t="shared" si="2"/>
        <v>74500787.719999999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115830095.89</v>
      </c>
      <c r="D10" s="12">
        <v>8832874.2599999998</v>
      </c>
      <c r="E10" s="12">
        <f t="shared" si="1"/>
        <v>124662970.15000001</v>
      </c>
      <c r="F10" s="12">
        <v>36980342.869999997</v>
      </c>
      <c r="G10" s="12">
        <v>36973168.869999997</v>
      </c>
      <c r="H10" s="12">
        <f t="shared" si="2"/>
        <v>87682627.280000001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123935006.09999999</v>
      </c>
      <c r="D12" s="12">
        <v>6805347.5199999996</v>
      </c>
      <c r="E12" s="12">
        <f t="shared" si="1"/>
        <v>130740353.61999999</v>
      </c>
      <c r="F12" s="12">
        <v>29823218.710000001</v>
      </c>
      <c r="G12" s="12">
        <v>29823218.710000001</v>
      </c>
      <c r="H12" s="12">
        <f t="shared" si="2"/>
        <v>100917134.91</v>
      </c>
    </row>
    <row r="13" spans="1:8" x14ac:dyDescent="0.2">
      <c r="A13" s="22"/>
      <c r="B13" s="25" t="s">
        <v>18</v>
      </c>
      <c r="C13" s="12">
        <v>135305898.63</v>
      </c>
      <c r="D13" s="12">
        <v>19757862.449999999</v>
      </c>
      <c r="E13" s="12">
        <f t="shared" si="1"/>
        <v>155063761.07999998</v>
      </c>
      <c r="F13" s="12">
        <v>42461104.259999998</v>
      </c>
      <c r="G13" s="12">
        <v>42483117.659999996</v>
      </c>
      <c r="H13" s="12">
        <f t="shared" si="2"/>
        <v>112602656.81999999</v>
      </c>
    </row>
    <row r="14" spans="1:8" x14ac:dyDescent="0.2">
      <c r="A14" s="24" t="s">
        <v>19</v>
      </c>
      <c r="B14" s="26"/>
      <c r="C14" s="35">
        <f t="shared" ref="C14:H14" si="3">SUM(C15:C21)</f>
        <v>329352433.44000006</v>
      </c>
      <c r="D14" s="35">
        <f t="shared" si="3"/>
        <v>130093049.50999998</v>
      </c>
      <c r="E14" s="35">
        <f t="shared" si="3"/>
        <v>459445482.94999999</v>
      </c>
      <c r="F14" s="35">
        <f t="shared" si="3"/>
        <v>121979714.03999998</v>
      </c>
      <c r="G14" s="35">
        <f t="shared" si="3"/>
        <v>121977858.03999998</v>
      </c>
      <c r="H14" s="35">
        <f t="shared" si="3"/>
        <v>337465768.91000009</v>
      </c>
    </row>
    <row r="15" spans="1:8" x14ac:dyDescent="0.2">
      <c r="A15" s="22"/>
      <c r="B15" s="25" t="s">
        <v>43</v>
      </c>
      <c r="C15" s="12">
        <v>6288074.3300000001</v>
      </c>
      <c r="D15" s="12">
        <v>19260962.489999998</v>
      </c>
      <c r="E15" s="12">
        <f>C15+D15</f>
        <v>25549036.82</v>
      </c>
      <c r="F15" s="12">
        <v>2197655.0299999998</v>
      </c>
      <c r="G15" s="12">
        <v>2197655.0299999998</v>
      </c>
      <c r="H15" s="12">
        <f t="shared" ref="H15:H21" si="4">E15-F15</f>
        <v>23351381.789999999</v>
      </c>
    </row>
    <row r="16" spans="1:8" x14ac:dyDescent="0.2">
      <c r="A16" s="22"/>
      <c r="B16" s="25" t="s">
        <v>27</v>
      </c>
      <c r="C16" s="12">
        <v>231747577.40000001</v>
      </c>
      <c r="D16" s="12">
        <v>121784025.70999999</v>
      </c>
      <c r="E16" s="12">
        <f t="shared" ref="E16:E21" si="5">C16+D16</f>
        <v>353531603.11000001</v>
      </c>
      <c r="F16" s="12">
        <v>83616549.239999995</v>
      </c>
      <c r="G16" s="12">
        <v>83614693.239999995</v>
      </c>
      <c r="H16" s="12">
        <f t="shared" si="4"/>
        <v>269915053.87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29509450.280000001</v>
      </c>
      <c r="D18" s="12">
        <v>-12340129.76</v>
      </c>
      <c r="E18" s="12">
        <f t="shared" si="5"/>
        <v>17169320.520000003</v>
      </c>
      <c r="F18" s="12">
        <v>6840417.4900000002</v>
      </c>
      <c r="G18" s="12">
        <v>6840417.4900000002</v>
      </c>
      <c r="H18" s="12">
        <f t="shared" si="4"/>
        <v>10328903.030000003</v>
      </c>
    </row>
    <row r="19" spans="1:8" x14ac:dyDescent="0.2">
      <c r="A19" s="22"/>
      <c r="B19" s="25" t="s">
        <v>45</v>
      </c>
      <c r="C19" s="12">
        <v>2448898.77</v>
      </c>
      <c r="D19" s="12">
        <v>1468941.69</v>
      </c>
      <c r="E19" s="12">
        <f t="shared" si="5"/>
        <v>3917840.46</v>
      </c>
      <c r="F19" s="12">
        <v>844439.11</v>
      </c>
      <c r="G19" s="12">
        <v>844439.11</v>
      </c>
      <c r="H19" s="12">
        <f t="shared" si="4"/>
        <v>3073401.35</v>
      </c>
    </row>
    <row r="20" spans="1:8" x14ac:dyDescent="0.2">
      <c r="A20" s="22"/>
      <c r="B20" s="25" t="s">
        <v>46</v>
      </c>
      <c r="C20" s="12">
        <v>51363398.689999998</v>
      </c>
      <c r="D20" s="12">
        <v>0</v>
      </c>
      <c r="E20" s="12">
        <f t="shared" si="5"/>
        <v>51363398.689999998</v>
      </c>
      <c r="F20" s="12">
        <v>25095701.18</v>
      </c>
      <c r="G20" s="12">
        <v>25095701.18</v>
      </c>
      <c r="H20" s="12">
        <f t="shared" si="4"/>
        <v>26267697.509999998</v>
      </c>
    </row>
    <row r="21" spans="1:8" x14ac:dyDescent="0.2">
      <c r="A21" s="22"/>
      <c r="B21" s="25" t="s">
        <v>4</v>
      </c>
      <c r="C21" s="12">
        <v>7995033.9699999997</v>
      </c>
      <c r="D21" s="12">
        <v>-80750.62</v>
      </c>
      <c r="E21" s="12">
        <f t="shared" si="5"/>
        <v>7914283.3499999996</v>
      </c>
      <c r="F21" s="12">
        <v>3384951.99</v>
      </c>
      <c r="G21" s="12">
        <v>3384951.99</v>
      </c>
      <c r="H21" s="12">
        <f t="shared" si="4"/>
        <v>4529331.3599999994</v>
      </c>
    </row>
    <row r="22" spans="1:8" x14ac:dyDescent="0.2">
      <c r="A22" s="24" t="s">
        <v>47</v>
      </c>
      <c r="B22" s="26"/>
      <c r="C22" s="35">
        <f t="shared" ref="C22:H22" si="6">SUM(C23:C31)</f>
        <v>73660985.379999995</v>
      </c>
      <c r="D22" s="35">
        <f t="shared" si="6"/>
        <v>4059140.5500000003</v>
      </c>
      <c r="E22" s="35">
        <f t="shared" si="6"/>
        <v>77720125.929999992</v>
      </c>
      <c r="F22" s="35">
        <f t="shared" si="6"/>
        <v>33275664.390000001</v>
      </c>
      <c r="G22" s="35">
        <f t="shared" si="6"/>
        <v>33275664.390000001</v>
      </c>
      <c r="H22" s="35">
        <f t="shared" si="6"/>
        <v>44444461.539999999</v>
      </c>
    </row>
    <row r="23" spans="1:8" x14ac:dyDescent="0.2">
      <c r="A23" s="22"/>
      <c r="B23" s="25" t="s">
        <v>28</v>
      </c>
      <c r="C23" s="12">
        <v>52252460.049999997</v>
      </c>
      <c r="D23" s="12">
        <v>1037475.35</v>
      </c>
      <c r="E23" s="12">
        <f>C23+D23</f>
        <v>53289935.399999999</v>
      </c>
      <c r="F23" s="12">
        <v>25325097.140000001</v>
      </c>
      <c r="G23" s="12">
        <v>25325097.140000001</v>
      </c>
      <c r="H23" s="12">
        <f t="shared" ref="H23:H31" si="7">E23-F23</f>
        <v>27964838.259999998</v>
      </c>
    </row>
    <row r="24" spans="1:8" x14ac:dyDescent="0.2">
      <c r="A24" s="22"/>
      <c r="B24" s="25" t="s">
        <v>23</v>
      </c>
      <c r="C24" s="12">
        <v>18366469.550000001</v>
      </c>
      <c r="D24" s="12">
        <v>3068456.16</v>
      </c>
      <c r="E24" s="12">
        <f t="shared" ref="E24:E31" si="8">C24+D24</f>
        <v>21434925.710000001</v>
      </c>
      <c r="F24" s="12">
        <v>6929583.6100000003</v>
      </c>
      <c r="G24" s="12">
        <v>6929583.6100000003</v>
      </c>
      <c r="H24" s="12">
        <f t="shared" si="7"/>
        <v>14505342.100000001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3042055.78</v>
      </c>
      <c r="D29" s="12">
        <v>-46790.96</v>
      </c>
      <c r="E29" s="12">
        <f t="shared" si="8"/>
        <v>2995264.82</v>
      </c>
      <c r="F29" s="12">
        <v>1020983.64</v>
      </c>
      <c r="G29" s="12">
        <v>1020983.64</v>
      </c>
      <c r="H29" s="12">
        <f t="shared" si="7"/>
        <v>1974281.1799999997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51</v>
      </c>
      <c r="C37" s="40">
        <f t="shared" ref="C37:H37" si="12">SUM(C32+C22+C14+C5)</f>
        <v>834524073.83000004</v>
      </c>
      <c r="D37" s="40">
        <f t="shared" si="12"/>
        <v>208207894.03999996</v>
      </c>
      <c r="E37" s="40">
        <f t="shared" si="12"/>
        <v>1042731967.87</v>
      </c>
      <c r="F37" s="40">
        <f t="shared" si="12"/>
        <v>285118530.68999994</v>
      </c>
      <c r="G37" s="40">
        <f t="shared" si="12"/>
        <v>285125853.28999996</v>
      </c>
      <c r="H37" s="40">
        <f t="shared" si="12"/>
        <v>757613437.18000007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127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2022-07-19T13:29:51Z</cp:lastPrinted>
  <dcterms:created xsi:type="dcterms:W3CDTF">2014-02-10T03:37:14Z</dcterms:created>
  <dcterms:modified xsi:type="dcterms:W3CDTF">2022-07-20T11:00:32Z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